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A\WA Market Operations and Technology\System Capacity\Development and Capacity\04. System Capacity\Reserve Capacity Mechanism\Maximum Reserve Capacity Price\2016\Draft Report\"/>
    </mc:Choice>
  </mc:AlternateContent>
  <bookViews>
    <workbookView xWindow="660" yWindow="1755" windowWidth="20115" windowHeight="12270" tabRatio="880"/>
  </bookViews>
  <sheets>
    <sheet name="WACC nominal risk free rate" sheetId="1" r:id="rId1"/>
    <sheet name="WACC expected inflation" sheetId="2" r:id="rId2"/>
    <sheet name="Chart1" sheetId="8" r:id="rId3"/>
    <sheet name="Graphs - MRCP breakdown" sheetId="5" r:id="rId4"/>
    <sheet name="Graph - historical bond yields" sheetId="6" r:id="rId5"/>
    <sheet name="Changes from previous BRCP" sheetId="7" r:id="rId6"/>
  </sheets>
  <calcPr calcId="152511"/>
</workbook>
</file>

<file path=xl/calcChain.xml><?xml version="1.0" encoding="utf-8"?>
<calcChain xmlns="http://schemas.openxmlformats.org/spreadsheetml/2006/main">
  <c r="F34" i="7" l="1"/>
  <c r="F29" i="7"/>
  <c r="F24" i="7"/>
  <c r="F18" i="7"/>
  <c r="F19" i="7"/>
  <c r="F20" i="7"/>
  <c r="F21" i="7"/>
  <c r="F22" i="7"/>
  <c r="F23" i="7"/>
  <c r="F25" i="7"/>
  <c r="F26" i="7"/>
  <c r="F27" i="7"/>
  <c r="F28" i="7"/>
  <c r="F30" i="7"/>
  <c r="F31" i="7"/>
  <c r="F32" i="7"/>
  <c r="F33" i="7"/>
  <c r="F35" i="7"/>
  <c r="F36" i="7"/>
  <c r="F17" i="7"/>
  <c r="O56" i="5" l="1"/>
  <c r="O59" i="5" l="1"/>
  <c r="O60" i="5" l="1"/>
  <c r="O58" i="5"/>
  <c r="O57" i="5"/>
  <c r="O63" i="5"/>
  <c r="E8" i="1" l="1"/>
  <c r="F8" i="1" s="1"/>
  <c r="E7" i="1"/>
  <c r="F7" i="1" s="1"/>
  <c r="E9" i="1"/>
  <c r="F9" i="1" s="1"/>
  <c r="E10" i="1"/>
  <c r="F10" i="1"/>
  <c r="E11" i="1"/>
  <c r="F11" i="1" s="1"/>
  <c r="E12" i="1"/>
  <c r="F12" i="1"/>
  <c r="E13" i="1"/>
  <c r="F13" i="1" s="1"/>
  <c r="E14" i="1"/>
  <c r="F14" i="1"/>
  <c r="E15" i="1"/>
  <c r="F15" i="1" s="1"/>
  <c r="E16" i="1"/>
  <c r="F16" i="1"/>
  <c r="E17" i="1"/>
  <c r="F17" i="1" s="1"/>
  <c r="E18" i="1"/>
  <c r="F18" i="1"/>
  <c r="E19" i="1"/>
  <c r="F19" i="1" s="1"/>
  <c r="E20" i="1"/>
  <c r="F20" i="1"/>
  <c r="E21" i="1"/>
  <c r="F21" i="1" s="1"/>
  <c r="E22" i="1"/>
  <c r="F22" i="1"/>
  <c r="E23" i="1"/>
  <c r="F23" i="1" s="1"/>
  <c r="E24" i="1"/>
  <c r="F24" i="1"/>
  <c r="E25" i="1"/>
  <c r="F25" i="1" s="1"/>
  <c r="E26" i="1"/>
  <c r="F26" i="1"/>
  <c r="F61" i="5"/>
  <c r="G61" i="5"/>
  <c r="H61" i="5"/>
  <c r="I61" i="5"/>
  <c r="J61" i="5"/>
  <c r="K61" i="5"/>
  <c r="L61" i="5"/>
  <c r="E61" i="5"/>
  <c r="D61" i="5"/>
  <c r="F63" i="5"/>
  <c r="G63" i="5"/>
  <c r="H63" i="5"/>
  <c r="I63" i="5"/>
  <c r="J63" i="5"/>
  <c r="K63" i="5"/>
  <c r="L63" i="5"/>
  <c r="M63" i="5"/>
  <c r="N63" i="5"/>
  <c r="E63" i="5"/>
  <c r="D63" i="5"/>
  <c r="K56" i="5"/>
  <c r="K57" i="5"/>
  <c r="K58" i="5"/>
  <c r="K59" i="5"/>
  <c r="K60" i="5"/>
  <c r="L56" i="5"/>
  <c r="L57" i="5"/>
  <c r="L58" i="5"/>
  <c r="L59" i="5"/>
  <c r="L60" i="5"/>
  <c r="M60" i="5"/>
  <c r="M59" i="5"/>
  <c r="M58" i="5"/>
  <c r="M57" i="5"/>
  <c r="M56" i="5"/>
  <c r="E6" i="7"/>
  <c r="E7" i="7"/>
  <c r="E8" i="7"/>
  <c r="E9" i="7"/>
  <c r="E10" i="7"/>
  <c r="E11" i="7"/>
  <c r="C11" i="7" s="1"/>
  <c r="D11" i="7" s="1"/>
  <c r="E12" i="7"/>
  <c r="E5" i="7"/>
  <c r="C5" i="7" s="1"/>
  <c r="N60" i="5"/>
  <c r="N59" i="5"/>
  <c r="N57" i="5"/>
  <c r="N58" i="5"/>
  <c r="N56" i="5"/>
  <c r="D6" i="1"/>
  <c r="C6" i="1"/>
  <c r="D3" i="2"/>
  <c r="E3" i="2"/>
  <c r="F3" i="2"/>
  <c r="G3" i="2"/>
  <c r="H3" i="2"/>
  <c r="I3" i="2"/>
  <c r="J3" i="2"/>
  <c r="K3" i="2"/>
  <c r="L3" i="2"/>
  <c r="M3" i="2"/>
  <c r="L5" i="2"/>
  <c r="M5" i="2"/>
  <c r="C5" i="2"/>
  <c r="K5" i="2"/>
  <c r="J5" i="2"/>
  <c r="I5" i="2"/>
  <c r="H5" i="2"/>
  <c r="G5" i="2"/>
  <c r="F5" i="2"/>
  <c r="E5" i="2"/>
  <c r="D5" i="2"/>
  <c r="C7" i="7" l="1"/>
  <c r="D7" i="7" s="1"/>
  <c r="C12" i="7"/>
  <c r="D12" i="7" s="1"/>
  <c r="C10" i="7"/>
  <c r="D10" i="7" s="1"/>
  <c r="C9" i="7"/>
  <c r="D9" i="7" s="1"/>
  <c r="C8" i="7"/>
  <c r="D8" i="7" s="1"/>
  <c r="D5" i="7"/>
  <c r="C6" i="7"/>
  <c r="D6" i="7" s="1"/>
  <c r="F28" i="1"/>
  <c r="C7" i="2"/>
  <c r="C13" i="7" l="1"/>
  <c r="E13" i="7" l="1"/>
  <c r="D13" i="7"/>
</calcChain>
</file>

<file path=xl/comments1.xml><?xml version="1.0" encoding="utf-8"?>
<comments xmlns="http://schemas.openxmlformats.org/spreadsheetml/2006/main">
  <authors>
    <author>Greg Ruthven</author>
    <author>Prem Malhi</author>
  </authors>
  <commentList>
    <comment ref="B2" authorId="0" shapeId="0">
      <text>
        <r>
          <rPr>
            <sz val="9"/>
            <color indexed="81"/>
            <rFont val="Tahoma"/>
            <family val="2"/>
          </rPr>
          <t>Sourced from Table F16, available at http://www.rba.gov.au/statistics/tables/</t>
        </r>
      </text>
    </comment>
    <comment ref="B6" authorId="1" shapeId="0">
      <text>
        <r>
          <rPr>
            <sz val="9"/>
            <color indexed="81"/>
            <rFont val="Tahoma"/>
            <family val="2"/>
          </rPr>
          <t>Using last 20 business days of November of Year 0</t>
        </r>
      </text>
    </comment>
    <comment ref="F28" authorId="1" shapeId="0">
      <text>
        <r>
          <rPr>
            <sz val="9"/>
            <color indexed="81"/>
            <rFont val="Tahoma"/>
            <family val="2"/>
          </rPr>
          <t>Calculated as the annualised yield, 20-day average</t>
        </r>
      </text>
    </comment>
  </commentList>
</comments>
</file>

<file path=xl/comments2.xml><?xml version="1.0" encoding="utf-8"?>
<comments xmlns="http://schemas.openxmlformats.org/spreadsheetml/2006/main">
  <authors>
    <author>Rebecca Petchey</author>
    <author>Prem Malhi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>Data taken Table 6.1 of the Statement of Monetary Policy (SMP). Source: http://www.rba.gov.au/publications/smp/index.html
Where the RBA gives forecasts as a range, CPI is taken as the mid-point of that range.</t>
        </r>
      </text>
    </comment>
    <comment ref="B4" authorId="1" shapeId="0">
      <text>
        <r>
          <rPr>
            <sz val="9"/>
            <color indexed="81"/>
            <rFont val="Tahoma"/>
            <family val="2"/>
          </rPr>
          <t>http://www.rba.gov.au/publications/smp/index.html</t>
        </r>
      </text>
    </comment>
    <comment ref="E4" authorId="0" shapeId="0">
      <text>
        <r>
          <rPr>
            <sz val="9"/>
            <color indexed="81"/>
            <rFont val="Tahoma"/>
            <family val="2"/>
          </rPr>
          <t xml:space="preserve">RBA's forecast for inflation: 1.5%-2.5% for year ended December 2018(Yr 2) = 2%
Mid-point of RBA target (2-3%) = 2.5%.
Calculated as: average of 2.0% (mid-point of forecast) and 2.5% (mid point of target) = 2.25%
</t>
        </r>
      </text>
    </comment>
    <comment ref="C7" authorId="1" shapeId="0">
      <text>
        <r>
          <rPr>
            <sz val="9"/>
            <color indexed="81"/>
            <rFont val="Tahoma"/>
            <family val="2"/>
          </rPr>
          <t>Calculated as the geometric mean</t>
        </r>
      </text>
    </comment>
  </commentList>
</comments>
</file>

<file path=xl/sharedStrings.xml><?xml version="1.0" encoding="utf-8"?>
<sst xmlns="http://schemas.openxmlformats.org/spreadsheetml/2006/main" count="154" uniqueCount="82">
  <si>
    <t>Issue ID</t>
  </si>
  <si>
    <t>Maturity</t>
  </si>
  <si>
    <t>RBA Bond Yields</t>
  </si>
  <si>
    <t>Date</t>
  </si>
  <si>
    <t>Interpolated 10 year yield</t>
  </si>
  <si>
    <t>Date + 10 years</t>
  </si>
  <si>
    <t xml:space="preserve">Nominal risk free rate  </t>
  </si>
  <si>
    <t>Growth rate</t>
  </si>
  <si>
    <t>Year ending</t>
  </si>
  <si>
    <t>Inflation i</t>
  </si>
  <si>
    <t>CPI</t>
  </si>
  <si>
    <t>TB142</t>
  </si>
  <si>
    <t>Capacity Year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</si>
  <si>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</si>
  <si>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</si>
  <si>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</si>
  <si>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</si>
  <si>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</si>
  <si>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</si>
  <si>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</si>
  <si>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</si>
  <si>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</si>
  <si>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</si>
  <si>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</si>
  <si>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Reserve Capacity Price</t>
  </si>
  <si>
    <t>Power station cost (PC)</t>
  </si>
  <si>
    <t>Transmission cost (TC)</t>
  </si>
  <si>
    <t>Fixed fuel cost (FFC)</t>
  </si>
  <si>
    <t>Fixed O&amp;M cost</t>
  </si>
  <si>
    <t>Land cost (LC)</t>
  </si>
  <si>
    <t>M (%)</t>
  </si>
  <si>
    <t>CC (MW)</t>
  </si>
  <si>
    <t>TC ($AUD/MW)</t>
  </si>
  <si>
    <t>PC ($AUD/MW)</t>
  </si>
  <si>
    <t>FFC ($AUD)</t>
  </si>
  <si>
    <t>LC ($AUD)</t>
  </si>
  <si>
    <t>ANNUALISED_FIXED_O&amp;M ($AUD/Year)</t>
  </si>
  <si>
    <t>ANNUALISED_CAP_COST ($AUD/Year)</t>
  </si>
  <si>
    <t>RESERVE CAPACITY PRICE ($AUD/MW)</t>
  </si>
  <si>
    <t>Impact ($)</t>
  </si>
  <si>
    <t>Impact (%)</t>
  </si>
  <si>
    <t>Escalation factors</t>
  </si>
  <si>
    <t>Margin M</t>
  </si>
  <si>
    <t>WACC</t>
  </si>
  <si>
    <t>Fixed O&amp;M</t>
  </si>
  <si>
    <t>Power station cost</t>
  </si>
  <si>
    <t>Fixed fuel cost</t>
  </si>
  <si>
    <t>Land cost</t>
  </si>
  <si>
    <t>Transmission cost</t>
  </si>
  <si>
    <t>Treasury Bond 142</t>
  </si>
  <si>
    <t>LEGACY</t>
  </si>
  <si>
    <t>PC</t>
  </si>
  <si>
    <t>M</t>
  </si>
  <si>
    <t>TC</t>
  </si>
  <si>
    <t>FFC</t>
  </si>
  <si>
    <t>LC</t>
  </si>
  <si>
    <t>CAP_COST</t>
  </si>
  <si>
    <t>ANNUALISED_FIXED_O&amp;M</t>
  </si>
  <si>
    <t>ANNUALISED_CAP_COST</t>
  </si>
  <si>
    <t>Generation O&amp;M Costs</t>
  </si>
  <si>
    <t>Switchyard O&amp;M Costs</t>
  </si>
  <si>
    <t>Transmission Line O&amp;M Costs</t>
  </si>
  <si>
    <t>Asset Insurance Costs</t>
  </si>
  <si>
    <t>Fixed Network Access/ ongoing charges</t>
  </si>
  <si>
    <t>Debt risk premium DRP</t>
  </si>
  <si>
    <t>Real risk free rate of return</t>
  </si>
  <si>
    <t>Expected Inflation</t>
  </si>
  <si>
    <t>Nominal Risk Free Rate of Return</t>
  </si>
  <si>
    <t>Easement costs</t>
  </si>
  <si>
    <t>TB136</t>
  </si>
  <si>
    <t>RBA Statement on Monetary Policy-Aug 2016</t>
  </si>
  <si>
    <t>Treasury Bond 136</t>
  </si>
  <si>
    <t>2019-20</t>
  </si>
  <si>
    <t>2017 BRCP - draft</t>
  </si>
  <si>
    <t>2017 BRCP - final</t>
  </si>
  <si>
    <t>2017 BRCP</t>
  </si>
  <si>
    <t>BRCP ($)</t>
  </si>
  <si>
    <t>2016 BCP</t>
  </si>
  <si>
    <t>BRCP</t>
  </si>
  <si>
    <t>2016 BRCP</t>
  </si>
  <si>
    <t>Difference between 
2017 BRCP - final 
and 
2017 BRCP - draft</t>
  </si>
  <si>
    <t>Difference between 
2017 BRCP - draft 
and 
2016 BRCP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</si>
</sst>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d\-mmm\-yy;@"/>
    <numFmt numFmtId="165" formatCode="0.000"/>
    <numFmt numFmtId="166" formatCode="#,##0.000"/>
    <numFmt numFmtId="167" formatCode="_-* #,##0.000_-;\-* #,##0.000_-;_-* &quot;-&quot;??_-;_-@_-"/>
    <numFmt numFmtId="168" formatCode="dd\-mmm\-yyyy"/>
    <numFmt numFmtId="169" formatCode="[$-C09]mmmm\ yyyy;@"/>
    <numFmt numFmtId="170" formatCode="_-&quot;$&quot;* #,##0_-;\-&quot;$&quot;* #,##0_-;_-&quot;$&quot;* &quot;-&quot;??_-;_-@_-"/>
    <numFmt numFmtId="171" formatCode="mmm\-yyyy"/>
    <numFmt numFmtId="172" formatCode="_-* #,##0.0_-;\-* #,##0.0_-;_-* &quot;-&quot;??_-;_-@_-"/>
    <numFmt numFmtId="173" formatCode="_-* #,##0_-;\-* #,##0_-;_-* &quot;-&quot;??_-;_-@_-"/>
    <numFmt numFmtId="174" formatCode="0.0%"/>
  </numFmts>
  <fonts count="1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/>
    <xf numFmtId="9" fontId="6" fillId="0" borderId="0" applyFont="0" applyFill="0" applyBorder="0" applyAlignment="0" applyProtection="0"/>
    <xf numFmtId="0" fontId="12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51">
    <xf numFmtId="0" fontId="0" fillId="0" borderId="0" xfId="0"/>
    <xf numFmtId="0" fontId="8" fillId="0" borderId="0" xfId="0" applyFont="1"/>
    <xf numFmtId="10" fontId="1" fillId="0" borderId="0" xfId="0" applyNumberFormat="1" applyFont="1" applyAlignment="1">
      <alignment horizontal="center"/>
    </xf>
    <xf numFmtId="0" fontId="9" fillId="0" borderId="0" xfId="2" applyFont="1" applyAlignment="1" applyProtection="1"/>
    <xf numFmtId="0" fontId="10" fillId="0" borderId="0" xfId="0" applyFont="1"/>
    <xf numFmtId="0" fontId="10" fillId="2" borderId="1" xfId="0" applyFont="1" applyFill="1" applyBorder="1" applyAlignment="1">
      <alignment vertical="center"/>
    </xf>
    <xf numFmtId="167" fontId="10" fillId="2" borderId="1" xfId="1" applyNumberFormat="1" applyFont="1" applyFill="1" applyBorder="1" applyAlignment="1" applyProtection="1">
      <alignment vertical="center"/>
    </xf>
    <xf numFmtId="10" fontId="10" fillId="3" borderId="1" xfId="0" applyNumberFormat="1" applyFont="1" applyFill="1" applyBorder="1" applyAlignment="1" applyProtection="1">
      <alignment vertical="center"/>
      <protection locked="0"/>
    </xf>
    <xf numFmtId="169" fontId="10" fillId="2" borderId="1" xfId="0" applyNumberFormat="1" applyFont="1" applyFill="1" applyBorder="1" applyAlignment="1">
      <alignment vertical="center"/>
    </xf>
    <xf numFmtId="169" fontId="10" fillId="3" borderId="1" xfId="0" applyNumberFormat="1" applyFont="1" applyFill="1" applyBorder="1" applyAlignment="1">
      <alignment vertical="center"/>
    </xf>
    <xf numFmtId="0" fontId="11" fillId="2" borderId="5" xfId="0" applyFont="1" applyFill="1" applyBorder="1"/>
    <xf numFmtId="10" fontId="11" fillId="4" borderId="5" xfId="6" applyNumberFormat="1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2" fillId="0" borderId="0" xfId="7"/>
    <xf numFmtId="171" fontId="12" fillId="0" borderId="0" xfId="7" applyNumberFormat="1"/>
    <xf numFmtId="14" fontId="1" fillId="0" borderId="0" xfId="7" applyNumberFormat="1" applyFont="1" applyBorder="1" applyAlignment="1">
      <alignment horizontal="right"/>
    </xf>
    <xf numFmtId="0" fontId="13" fillId="2" borderId="17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164" fontId="14" fillId="3" borderId="6" xfId="0" applyNumberFormat="1" applyFont="1" applyFill="1" applyBorder="1" applyAlignment="1">
      <alignment horizontal="center"/>
    </xf>
    <xf numFmtId="164" fontId="14" fillId="3" borderId="7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68" fontId="14" fillId="3" borderId="11" xfId="0" applyNumberFormat="1" applyFont="1" applyFill="1" applyBorder="1" applyAlignment="1">
      <alignment horizontal="right"/>
    </xf>
    <xf numFmtId="166" fontId="14" fillId="3" borderId="0" xfId="5" applyNumberFormat="1" applyFont="1" applyFill="1" applyBorder="1" applyAlignment="1">
      <alignment horizontal="right"/>
    </xf>
    <xf numFmtId="15" fontId="10" fillId="2" borderId="11" xfId="0" applyNumberFormat="1" applyFont="1" applyFill="1" applyBorder="1" applyAlignment="1" applyProtection="1">
      <alignment horizontal="center"/>
    </xf>
    <xf numFmtId="165" fontId="14" fillId="2" borderId="12" xfId="0" applyNumberFormat="1" applyFont="1" applyFill="1" applyBorder="1" applyAlignment="1">
      <alignment horizontal="center"/>
    </xf>
    <xf numFmtId="168" fontId="14" fillId="3" borderId="13" xfId="0" applyNumberFormat="1" applyFont="1" applyFill="1" applyBorder="1" applyAlignment="1">
      <alignment horizontal="right"/>
    </xf>
    <xf numFmtId="166" fontId="14" fillId="3" borderId="14" xfId="5" applyNumberFormat="1" applyFont="1" applyFill="1" applyBorder="1" applyAlignment="1">
      <alignment horizontal="right"/>
    </xf>
    <xf numFmtId="15" fontId="10" fillId="2" borderId="13" xfId="0" applyNumberFormat="1" applyFont="1" applyFill="1" applyBorder="1" applyAlignment="1" applyProtection="1">
      <alignment horizontal="center"/>
    </xf>
    <xf numFmtId="165" fontId="14" fillId="2" borderId="15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right"/>
    </xf>
    <xf numFmtId="10" fontId="11" fillId="4" borderId="5" xfId="6" applyNumberFormat="1" applyFont="1" applyFill="1" applyBorder="1" applyAlignment="1">
      <alignment horizontal="center"/>
    </xf>
    <xf numFmtId="0" fontId="2" fillId="0" borderId="0" xfId="7" applyFont="1"/>
    <xf numFmtId="0" fontId="14" fillId="0" borderId="0" xfId="7" applyFont="1" applyBorder="1"/>
    <xf numFmtId="0" fontId="13" fillId="2" borderId="0" xfId="7" applyFont="1" applyFill="1" applyBorder="1" applyAlignment="1">
      <alignment horizontal="center"/>
    </xf>
    <xf numFmtId="0" fontId="13" fillId="2" borderId="12" xfId="7" applyFont="1" applyFill="1" applyBorder="1" applyAlignment="1">
      <alignment horizontal="center"/>
    </xf>
    <xf numFmtId="0" fontId="13" fillId="2" borderId="18" xfId="7" applyFont="1" applyFill="1" applyBorder="1"/>
    <xf numFmtId="0" fontId="13" fillId="2" borderId="19" xfId="7" applyFont="1" applyFill="1" applyBorder="1"/>
    <xf numFmtId="0" fontId="13" fillId="2" borderId="17" xfId="7" applyFont="1" applyFill="1" applyBorder="1"/>
    <xf numFmtId="0" fontId="13" fillId="0" borderId="0" xfId="7" applyFont="1" applyFill="1" applyBorder="1"/>
    <xf numFmtId="170" fontId="10" fillId="2" borderId="8" xfId="8" applyNumberFormat="1" applyFont="1" applyFill="1" applyBorder="1"/>
    <xf numFmtId="170" fontId="10" fillId="2" borderId="9" xfId="8" applyNumberFormat="1" applyFont="1" applyFill="1" applyBorder="1"/>
    <xf numFmtId="170" fontId="10" fillId="2" borderId="10" xfId="8" applyNumberFormat="1" applyFont="1" applyFill="1" applyBorder="1"/>
    <xf numFmtId="170" fontId="10" fillId="2" borderId="11" xfId="8" applyNumberFormat="1" applyFont="1" applyFill="1" applyBorder="1"/>
    <xf numFmtId="170" fontId="10" fillId="2" borderId="0" xfId="8" applyNumberFormat="1" applyFont="1" applyFill="1" applyBorder="1"/>
    <xf numFmtId="170" fontId="10" fillId="2" borderId="12" xfId="8" applyNumberFormat="1" applyFont="1" applyFill="1" applyBorder="1"/>
    <xf numFmtId="0" fontId="14" fillId="2" borderId="11" xfId="7" applyFont="1" applyFill="1" applyBorder="1"/>
    <xf numFmtId="0" fontId="14" fillId="2" borderId="0" xfId="7" applyFont="1" applyFill="1" applyBorder="1"/>
    <xf numFmtId="0" fontId="14" fillId="2" borderId="12" xfId="7" applyFont="1" applyFill="1" applyBorder="1"/>
    <xf numFmtId="170" fontId="14" fillId="2" borderId="13" xfId="7" applyNumberFormat="1" applyFont="1" applyFill="1" applyBorder="1"/>
    <xf numFmtId="170" fontId="14" fillId="2" borderId="14" xfId="7" applyNumberFormat="1" applyFont="1" applyFill="1" applyBorder="1"/>
    <xf numFmtId="0" fontId="2" fillId="0" borderId="8" xfId="7" applyFont="1" applyBorder="1"/>
    <xf numFmtId="0" fontId="2" fillId="0" borderId="9" xfId="7" applyFont="1" applyBorder="1"/>
    <xf numFmtId="0" fontId="2" fillId="0" borderId="10" xfId="7" applyFont="1" applyBorder="1"/>
    <xf numFmtId="0" fontId="2" fillId="0" borderId="11" xfId="7" applyFont="1" applyBorder="1"/>
    <xf numFmtId="0" fontId="2" fillId="0" borderId="0" xfId="7" applyFont="1" applyBorder="1"/>
    <xf numFmtId="0" fontId="2" fillId="0" borderId="12" xfId="7" applyFont="1" applyBorder="1"/>
    <xf numFmtId="0" fontId="2" fillId="0" borderId="0" xfId="7" applyFont="1" applyFill="1" applyBorder="1"/>
    <xf numFmtId="44" fontId="2" fillId="0" borderId="12" xfId="7" applyNumberFormat="1" applyFont="1" applyBorder="1"/>
    <xf numFmtId="9" fontId="10" fillId="0" borderId="0" xfId="9" applyFont="1" applyBorder="1"/>
    <xf numFmtId="9" fontId="10" fillId="0" borderId="0" xfId="9" applyFont="1" applyFill="1" applyBorder="1"/>
    <xf numFmtId="0" fontId="2" fillId="0" borderId="13" xfId="7" applyFont="1" applyBorder="1"/>
    <xf numFmtId="0" fontId="2" fillId="0" borderId="14" xfId="7" applyFont="1" applyBorder="1"/>
    <xf numFmtId="0" fontId="2" fillId="0" borderId="15" xfId="7" applyFont="1" applyBorder="1"/>
    <xf numFmtId="43" fontId="2" fillId="0" borderId="0" xfId="1" applyFont="1"/>
    <xf numFmtId="0" fontId="13" fillId="2" borderId="11" xfId="7" applyFont="1" applyFill="1" applyBorder="1" applyAlignment="1">
      <alignment horizontal="center"/>
    </xf>
    <xf numFmtId="43" fontId="2" fillId="0" borderId="0" xfId="7" applyNumberFormat="1" applyFont="1"/>
    <xf numFmtId="172" fontId="2" fillId="0" borderId="0" xfId="1" applyNumberFormat="1" applyFont="1"/>
    <xf numFmtId="174" fontId="12" fillId="0" borderId="0" xfId="6" applyNumberFormat="1" applyFont="1"/>
    <xf numFmtId="0" fontId="13" fillId="2" borderId="8" xfId="7" applyFont="1" applyFill="1" applyBorder="1" applyAlignment="1">
      <alignment horizontal="center"/>
    </xf>
    <xf numFmtId="0" fontId="13" fillId="2" borderId="9" xfId="7" applyFont="1" applyFill="1" applyBorder="1" applyAlignment="1">
      <alignment horizontal="center"/>
    </xf>
    <xf numFmtId="0" fontId="13" fillId="2" borderId="10" xfId="7" applyFont="1" applyFill="1" applyBorder="1" applyAlignment="1">
      <alignment horizontal="center"/>
    </xf>
    <xf numFmtId="0" fontId="11" fillId="0" borderId="0" xfId="0" applyFont="1" applyBorder="1"/>
    <xf numFmtId="43" fontId="14" fillId="3" borderId="21" xfId="1" applyFont="1" applyFill="1" applyBorder="1" applyAlignment="1">
      <alignment horizontal="center" vertical="center"/>
    </xf>
    <xf numFmtId="43" fontId="14" fillId="3" borderId="21" xfId="1" applyFont="1" applyFill="1" applyBorder="1"/>
    <xf numFmtId="43" fontId="14" fillId="3" borderId="22" xfId="1" applyFont="1" applyFill="1" applyBorder="1"/>
    <xf numFmtId="10" fontId="14" fillId="3" borderId="1" xfId="6" applyNumberFormat="1" applyFont="1" applyFill="1" applyBorder="1" applyAlignment="1">
      <alignment horizontal="center" vertical="center"/>
    </xf>
    <xf numFmtId="10" fontId="14" fillId="3" borderId="1" xfId="6" applyNumberFormat="1" applyFont="1" applyFill="1" applyBorder="1"/>
    <xf numFmtId="10" fontId="14" fillId="3" borderId="24" xfId="6" applyNumberFormat="1" applyFont="1" applyFill="1" applyBorder="1"/>
    <xf numFmtId="172" fontId="14" fillId="3" borderId="1" xfId="1" applyNumberFormat="1" applyFont="1" applyFill="1" applyBorder="1"/>
    <xf numFmtId="172" fontId="14" fillId="3" borderId="24" xfId="1" applyNumberFormat="1" applyFont="1" applyFill="1" applyBorder="1"/>
    <xf numFmtId="43" fontId="14" fillId="3" borderId="1" xfId="1" applyFont="1" applyFill="1" applyBorder="1"/>
    <xf numFmtId="43" fontId="14" fillId="3" borderId="24" xfId="1" applyFont="1" applyFill="1" applyBorder="1"/>
    <xf numFmtId="170" fontId="14" fillId="3" borderId="26" xfId="10" applyNumberFormat="1" applyFont="1" applyFill="1" applyBorder="1"/>
    <xf numFmtId="170" fontId="14" fillId="3" borderId="27" xfId="10" applyNumberFormat="1" applyFont="1" applyFill="1" applyBorder="1"/>
    <xf numFmtId="10" fontId="14" fillId="3" borderId="35" xfId="6" applyNumberFormat="1" applyFont="1" applyFill="1" applyBorder="1" applyAlignment="1">
      <alignment horizontal="center" vertical="center"/>
    </xf>
    <xf numFmtId="43" fontId="14" fillId="3" borderId="35" xfId="1" applyFont="1" applyFill="1" applyBorder="1"/>
    <xf numFmtId="43" fontId="14" fillId="3" borderId="36" xfId="1" applyFont="1" applyFill="1" applyBorder="1"/>
    <xf numFmtId="170" fontId="14" fillId="3" borderId="1" xfId="10" applyNumberFormat="1" applyFont="1" applyFill="1" applyBorder="1"/>
    <xf numFmtId="170" fontId="14" fillId="3" borderId="24" xfId="10" applyNumberFormat="1" applyFont="1" applyFill="1" applyBorder="1"/>
    <xf numFmtId="0" fontId="15" fillId="0" borderId="37" xfId="7" applyFont="1" applyBorder="1"/>
    <xf numFmtId="0" fontId="15" fillId="0" borderId="38" xfId="7" applyFont="1" applyBorder="1"/>
    <xf numFmtId="0" fontId="15" fillId="0" borderId="39" xfId="7" applyFont="1" applyBorder="1"/>
    <xf numFmtId="0" fontId="15" fillId="0" borderId="40" xfId="7" applyFont="1" applyBorder="1"/>
    <xf numFmtId="43" fontId="14" fillId="3" borderId="41" xfId="1" applyFont="1" applyFill="1" applyBorder="1" applyAlignment="1">
      <alignment horizontal="center" vertical="center"/>
    </xf>
    <xf numFmtId="10" fontId="14" fillId="3" borderId="23" xfId="6" applyNumberFormat="1" applyFont="1" applyFill="1" applyBorder="1" applyAlignment="1">
      <alignment horizontal="center" vertical="center"/>
    </xf>
    <xf numFmtId="10" fontId="14" fillId="3" borderId="42" xfId="6" applyNumberFormat="1" applyFont="1" applyFill="1" applyBorder="1" applyAlignment="1">
      <alignment horizontal="center" vertical="center"/>
    </xf>
    <xf numFmtId="170" fontId="14" fillId="3" borderId="23" xfId="10" applyNumberFormat="1" applyFont="1" applyFill="1" applyBorder="1"/>
    <xf numFmtId="170" fontId="14" fillId="3" borderId="25" xfId="10" applyNumberFormat="1" applyFont="1" applyFill="1" applyBorder="1"/>
    <xf numFmtId="173" fontId="10" fillId="3" borderId="32" xfId="1" applyNumberFormat="1" applyFont="1" applyFill="1" applyBorder="1"/>
    <xf numFmtId="0" fontId="11" fillId="3" borderId="28" xfId="0" applyFont="1" applyFill="1" applyBorder="1"/>
    <xf numFmtId="0" fontId="11" fillId="3" borderId="30" xfId="0" applyFont="1" applyFill="1" applyBorder="1"/>
    <xf numFmtId="0" fontId="11" fillId="2" borderId="29" xfId="0" applyFont="1" applyFill="1" applyBorder="1"/>
    <xf numFmtId="173" fontId="10" fillId="2" borderId="23" xfId="1" applyNumberFormat="1" applyFont="1" applyFill="1" applyBorder="1"/>
    <xf numFmtId="173" fontId="10" fillId="2" borderId="24" xfId="1" applyNumberFormat="1" applyFont="1" applyFill="1" applyBorder="1"/>
    <xf numFmtId="173" fontId="10" fillId="2" borderId="25" xfId="1" applyNumberFormat="1" applyFont="1" applyFill="1" applyBorder="1"/>
    <xf numFmtId="173" fontId="10" fillId="2" borderId="27" xfId="1" applyNumberFormat="1" applyFont="1" applyFill="1" applyBorder="1"/>
    <xf numFmtId="0" fontId="11" fillId="2" borderId="34" xfId="0" applyFont="1" applyFill="1" applyBorder="1"/>
    <xf numFmtId="0" fontId="11" fillId="2" borderId="33" xfId="0" applyFont="1" applyFill="1" applyBorder="1"/>
    <xf numFmtId="173" fontId="10" fillId="2" borderId="31" xfId="1" applyNumberFormat="1" applyFont="1" applyFill="1" applyBorder="1"/>
    <xf numFmtId="9" fontId="10" fillId="2" borderId="20" xfId="6" applyFont="1" applyFill="1" applyBorder="1"/>
    <xf numFmtId="0" fontId="13" fillId="3" borderId="1" xfId="7" applyFont="1" applyFill="1" applyBorder="1"/>
    <xf numFmtId="171" fontId="14" fillId="3" borderId="1" xfId="7" applyNumberFormat="1" applyFont="1" applyFill="1" applyBorder="1" applyAlignment="1">
      <alignment horizontal="right"/>
    </xf>
    <xf numFmtId="171" fontId="13" fillId="2" borderId="1" xfId="7" applyNumberFormat="1" applyFont="1" applyFill="1" applyBorder="1" applyAlignment="1">
      <alignment horizontal="center"/>
    </xf>
    <xf numFmtId="170" fontId="14" fillId="2" borderId="15" xfId="7" applyNumberFormat="1" applyFont="1" applyFill="1" applyBorder="1"/>
    <xf numFmtId="0" fontId="11" fillId="3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11" fillId="2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73" fontId="10" fillId="3" borderId="0" xfId="1" applyNumberFormat="1" applyFont="1" applyFill="1" applyAlignment="1">
      <alignment horizontal="center" vertical="center"/>
    </xf>
    <xf numFmtId="173" fontId="10" fillId="0" borderId="0" xfId="1" applyNumberFormat="1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0" fontId="10" fillId="3" borderId="1" xfId="6" applyNumberFormat="1" applyFont="1" applyFill="1" applyBorder="1"/>
    <xf numFmtId="43" fontId="0" fillId="0" borderId="0" xfId="0" applyNumberFormat="1"/>
    <xf numFmtId="174" fontId="10" fillId="2" borderId="1" xfId="6" applyNumberFormat="1" applyFont="1" applyFill="1" applyBorder="1" applyAlignment="1">
      <alignment horizontal="center" vertical="center"/>
    </xf>
    <xf numFmtId="174" fontId="10" fillId="2" borderId="1" xfId="6" applyNumberFormat="1" applyFont="1" applyFill="1" applyBorder="1"/>
    <xf numFmtId="174" fontId="10" fillId="2" borderId="26" xfId="6" applyNumberFormat="1" applyFont="1" applyFill="1" applyBorder="1"/>
    <xf numFmtId="173" fontId="10" fillId="3" borderId="1" xfId="1" applyNumberFormat="1" applyFont="1" applyFill="1" applyBorder="1"/>
    <xf numFmtId="43" fontId="10" fillId="3" borderId="1" xfId="1" applyNumberFormat="1" applyFont="1" applyFill="1" applyBorder="1"/>
    <xf numFmtId="166" fontId="10" fillId="0" borderId="0" xfId="0" applyNumberFormat="1" applyFont="1"/>
    <xf numFmtId="10" fontId="12" fillId="0" borderId="0" xfId="6" applyNumberFormat="1" applyFont="1"/>
    <xf numFmtId="0" fontId="13" fillId="2" borderId="29" xfId="7" applyFont="1" applyFill="1" applyBorder="1" applyAlignment="1">
      <alignment horizontal="center"/>
    </xf>
    <xf numFmtId="10" fontId="1" fillId="0" borderId="1" xfId="6" applyNumberFormat="1" applyFont="1" applyBorder="1"/>
    <xf numFmtId="10" fontId="1" fillId="0" borderId="1" xfId="6" applyNumberFormat="1" applyFont="1" applyBorder="1" applyAlignment="1">
      <alignment horizontal="right"/>
    </xf>
    <xf numFmtId="10" fontId="1" fillId="5" borderId="1" xfId="6" applyNumberFormat="1" applyFont="1" applyFill="1" applyBorder="1" applyAlignment="1">
      <alignment horizontal="right"/>
    </xf>
    <xf numFmtId="0" fontId="11" fillId="2" borderId="6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2" borderId="6" xfId="7" applyFont="1" applyFill="1" applyBorder="1" applyAlignment="1">
      <alignment horizontal="center"/>
    </xf>
    <xf numFmtId="0" fontId="13" fillId="2" borderId="16" xfId="7" applyFont="1" applyFill="1" applyBorder="1" applyAlignment="1">
      <alignment horizontal="center"/>
    </xf>
    <xf numFmtId="0" fontId="13" fillId="2" borderId="7" xfId="7" applyFont="1" applyFill="1" applyBorder="1" applyAlignment="1">
      <alignment horizontal="center"/>
    </xf>
  </cellXfs>
  <cellStyles count="11">
    <cellStyle name="Comma" xfId="1" builtinId="3"/>
    <cellStyle name="Currency" xfId="10" builtinId="4"/>
    <cellStyle name="Currency 2" xfId="8"/>
    <cellStyle name="Hyperlink" xfId="2" builtinId="8"/>
    <cellStyle name="Hyperlink 2" xfId="3"/>
    <cellStyle name="Normal" xfId="0" builtinId="0"/>
    <cellStyle name="Normal 2" xfId="4"/>
    <cellStyle name="Normal 3" xfId="5"/>
    <cellStyle name="Normal 4" xfId="7"/>
    <cellStyle name="Percent" xfId="6" builtinId="5"/>
    <cellStyle name="Percent 2" xfId="9"/>
  </cellStyles>
  <dxfs count="0"/>
  <tableStyles count="0" defaultTableStyle="TableStyleMedium9" defaultPivotStyle="PivotStyleLight16"/>
  <colors>
    <mruColors>
      <color rgb="FF948671"/>
      <color rgb="FFA9C399"/>
      <color rgb="FFFFC222"/>
      <color rgb="FFF37421"/>
      <color rgb="FFC41230"/>
      <color rgb="FF1E4164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62004283806783"/>
          <c:y val="6.678428104083213E-2"/>
          <c:w val="0.85530583997140053"/>
          <c:h val="0.835612639446329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 - MRCP breakdown'!$C$56</c:f>
              <c:strCache>
                <c:ptCount val="1"/>
                <c:pt idx="0">
                  <c:v>Power station cost (PC)</c:v>
                </c:pt>
              </c:strCache>
            </c:strRef>
          </c:tx>
          <c:spPr>
            <a:solidFill>
              <a:srgbClr val="1E416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'Graphs - MRCP breakdown'!$D$55:$O$55</c15:sqref>
                  </c15:fullRef>
                </c:ext>
              </c:extLst>
              <c:f>'Graphs - MRCP breakdown'!$E$55:$O$55</c:f>
              <c:strCache>
                <c:ptCount val="1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'Graphs - MRCP breakdown'!$D$56:$O$56</c15:sqref>
                  </c15:fullRef>
                </c:ext>
              </c:extLst>
              <c:f>'Graphs - MRCP breakdown'!$E$56:$O$56</c:f>
              <c:numCache>
                <c:formatCode>_-"$"* #,##0_-;\-"$"* #,##0_-;_-"$"* "-"??_-;_-@_-</c:formatCode>
                <c:ptCount val="11"/>
                <c:pt idx="0">
                  <c:v>107404</c:v>
                </c:pt>
                <c:pt idx="1">
                  <c:v>135701</c:v>
                </c:pt>
                <c:pt idx="2">
                  <c:v>134091</c:v>
                </c:pt>
                <c:pt idx="3">
                  <c:v>149306</c:v>
                </c:pt>
                <c:pt idx="4">
                  <c:v>158709.62279171101</c:v>
                </c:pt>
                <c:pt idx="5">
                  <c:v>113971.119830457</c:v>
                </c:pt>
                <c:pt idx="6">
                  <c:v>104178.11203866579</c:v>
                </c:pt>
                <c:pt idx="7">
                  <c:v>119941.75194115908</c:v>
                </c:pt>
                <c:pt idx="8">
                  <c:v>108648.71644633486</c:v>
                </c:pt>
                <c:pt idx="9">
                  <c:v>103897.67020924413</c:v>
                </c:pt>
                <c:pt idx="10">
                  <c:v>92502.688743536404</c:v>
                </c:pt>
              </c:numCache>
            </c:numRef>
          </c:val>
        </c:ser>
        <c:ser>
          <c:idx val="1"/>
          <c:order val="1"/>
          <c:tx>
            <c:strRef>
              <c:f>'Graphs - MRCP breakdown'!$C$57</c:f>
              <c:strCache>
                <c:ptCount val="1"/>
                <c:pt idx="0">
                  <c:v>Transmission cost (TC)</c:v>
                </c:pt>
              </c:strCache>
            </c:strRef>
          </c:tx>
          <c:spPr>
            <a:solidFill>
              <a:srgbClr val="C4123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'Graphs - MRCP breakdown'!$D$55:$O$55</c15:sqref>
                  </c15:fullRef>
                </c:ext>
              </c:extLst>
              <c:f>'Graphs - MRCP breakdown'!$E$55:$O$55</c:f>
              <c:strCache>
                <c:ptCount val="1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'Graphs - MRCP breakdown'!$D$57:$O$57</c15:sqref>
                  </c15:fullRef>
                </c:ext>
              </c:extLst>
              <c:f>'Graphs - MRCP breakdown'!$E$57:$O$57</c:f>
              <c:numCache>
                <c:formatCode>_-"$"* #,##0_-;\-"$"* #,##0_-;_-"$"* "-"??_-;_-@_-</c:formatCode>
                <c:ptCount val="11"/>
                <c:pt idx="0">
                  <c:v>18017</c:v>
                </c:pt>
                <c:pt idx="1">
                  <c:v>20672</c:v>
                </c:pt>
                <c:pt idx="2">
                  <c:v>13151</c:v>
                </c:pt>
                <c:pt idx="3">
                  <c:v>58493</c:v>
                </c:pt>
                <c:pt idx="4">
                  <c:v>51620.522079153197</c:v>
                </c:pt>
                <c:pt idx="5">
                  <c:v>12329.342763937215</c:v>
                </c:pt>
                <c:pt idx="6">
                  <c:v>12164.144792355832</c:v>
                </c:pt>
                <c:pt idx="7">
                  <c:v>16127.010707971525</c:v>
                </c:pt>
                <c:pt idx="8">
                  <c:v>16860.303568328425</c:v>
                </c:pt>
                <c:pt idx="9">
                  <c:v>16623.829054161251</c:v>
                </c:pt>
                <c:pt idx="10">
                  <c:v>17092.075042943012</c:v>
                </c:pt>
              </c:numCache>
            </c:numRef>
          </c:val>
        </c:ser>
        <c:ser>
          <c:idx val="2"/>
          <c:order val="2"/>
          <c:tx>
            <c:strRef>
              <c:f>'Graphs - MRCP breakdown'!$C$58</c:f>
              <c:strCache>
                <c:ptCount val="1"/>
                <c:pt idx="0">
                  <c:v>Fixed O&amp;M cost</c:v>
                </c:pt>
              </c:strCache>
            </c:strRef>
          </c:tx>
          <c:spPr>
            <a:solidFill>
              <a:srgbClr val="F3742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'Graphs - MRCP breakdown'!$D$55:$O$55</c15:sqref>
                  </c15:fullRef>
                </c:ext>
              </c:extLst>
              <c:f>'Graphs - MRCP breakdown'!$E$55:$O$55</c:f>
              <c:strCache>
                <c:ptCount val="1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'Graphs - MRCP breakdown'!$D$58:$O$58</c15:sqref>
                  </c15:fullRef>
                </c:ext>
              </c:extLst>
              <c:f>'Graphs - MRCP breakdown'!$E$58:$O$58</c:f>
              <c:numCache>
                <c:formatCode>_-"$"* #,##0_-;\-"$"* #,##0_-;_-"$"* "-"??_-;_-@_-</c:formatCode>
                <c:ptCount val="11"/>
                <c:pt idx="0">
                  <c:v>13363.361699999999</c:v>
                </c:pt>
                <c:pt idx="1">
                  <c:v>14392.090099999999</c:v>
                </c:pt>
                <c:pt idx="2">
                  <c:v>13431</c:v>
                </c:pt>
                <c:pt idx="3">
                  <c:v>27335</c:v>
                </c:pt>
                <c:pt idx="4">
                  <c:v>26648.639999999999</c:v>
                </c:pt>
                <c:pt idx="5">
                  <c:v>33384.488896452836</c:v>
                </c:pt>
                <c:pt idx="6">
                  <c:v>34238.67</c:v>
                </c:pt>
                <c:pt idx="7">
                  <c:v>33238.008880602021</c:v>
                </c:pt>
                <c:pt idx="8">
                  <c:v>32307.016765742781</c:v>
                </c:pt>
                <c:pt idx="9">
                  <c:v>32581.684018372114</c:v>
                </c:pt>
                <c:pt idx="10">
                  <c:v>30119.17</c:v>
                </c:pt>
              </c:numCache>
            </c:numRef>
          </c:val>
        </c:ser>
        <c:ser>
          <c:idx val="3"/>
          <c:order val="3"/>
          <c:tx>
            <c:strRef>
              <c:f>'Graphs - MRCP breakdown'!$C$59</c:f>
              <c:strCache>
                <c:ptCount val="1"/>
                <c:pt idx="0">
                  <c:v>Fixed fuel cost (FFC)</c:v>
                </c:pt>
              </c:strCache>
            </c:strRef>
          </c:tx>
          <c:spPr>
            <a:solidFill>
              <a:srgbClr val="FFC22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'Graphs - MRCP breakdown'!$D$55:$O$55</c15:sqref>
                  </c15:fullRef>
                </c:ext>
              </c:extLst>
              <c:f>'Graphs - MRCP breakdown'!$E$55:$O$55</c:f>
              <c:strCache>
                <c:ptCount val="1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'Graphs - MRCP breakdown'!$D$59:$O$59</c15:sqref>
                  </c15:fullRef>
                </c:ext>
              </c:extLst>
              <c:f>'Graphs - MRCP breakdown'!$E$59:$O$59</c:f>
              <c:numCache>
                <c:formatCode>_-"$"* #,##0_-;\-"$"* #,##0_-;_-"$"* "-"??_-;_-@_-</c:formatCode>
                <c:ptCount val="11"/>
                <c:pt idx="0">
                  <c:v>3456</c:v>
                </c:pt>
                <c:pt idx="1">
                  <c:v>2631</c:v>
                </c:pt>
                <c:pt idx="2">
                  <c:v>3151</c:v>
                </c:pt>
                <c:pt idx="3">
                  <c:v>2615</c:v>
                </c:pt>
                <c:pt idx="4">
                  <c:v>2824.58583257696</c:v>
                </c:pt>
                <c:pt idx="5">
                  <c:v>2239.0742348717968</c:v>
                </c:pt>
                <c:pt idx="6">
                  <c:v>4680.099245710715</c:v>
                </c:pt>
                <c:pt idx="7">
                  <c:v>5441.5405867291374</c:v>
                </c:pt>
                <c:pt idx="8">
                  <c:v>5060.9758061740849</c:v>
                </c:pt>
                <c:pt idx="9">
                  <c:v>4886.0544711751863</c:v>
                </c:pt>
                <c:pt idx="10">
                  <c:v>4463.6409271782659</c:v>
                </c:pt>
              </c:numCache>
            </c:numRef>
          </c:val>
        </c:ser>
        <c:ser>
          <c:idx val="4"/>
          <c:order val="4"/>
          <c:tx>
            <c:strRef>
              <c:f>'Graphs - MRCP breakdown'!$C$60</c:f>
              <c:strCache>
                <c:ptCount val="1"/>
                <c:pt idx="0">
                  <c:v>Land cost (LC)</c:v>
                </c:pt>
              </c:strCache>
            </c:strRef>
          </c:tx>
          <c:spPr>
            <a:solidFill>
              <a:srgbClr val="A9C399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'Graphs - MRCP breakdown'!$D$55:$O$55</c15:sqref>
                  </c15:fullRef>
                </c:ext>
              </c:extLst>
              <c:f>'Graphs - MRCP breakdown'!$E$55:$O$55</c:f>
              <c:strCache>
                <c:ptCount val="1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'Graphs - MRCP breakdown'!$D$60:$O$60</c15:sqref>
                  </c15:fullRef>
                </c:ext>
              </c:extLst>
              <c:f>'Graphs - MRCP breakdown'!$E$60:$O$60</c:f>
              <c:numCache>
                <c:formatCode>_-"$"* #,##0_-;\-"$"* #,##0_-;_-"$"* "-"??_-;_-@_-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293</c:v>
                </c:pt>
                <c:pt idx="3">
                  <c:v>769</c:v>
                </c:pt>
                <c:pt idx="4">
                  <c:v>817.61457655866002</c:v>
                </c:pt>
                <c:pt idx="5">
                  <c:v>1972.5490729899482</c:v>
                </c:pt>
                <c:pt idx="6">
                  <c:v>1783.4454270270619</c:v>
                </c:pt>
                <c:pt idx="7">
                  <c:v>2064.3924461815727</c:v>
                </c:pt>
                <c:pt idx="8">
                  <c:v>1912.3663671186482</c:v>
                </c:pt>
                <c:pt idx="9">
                  <c:v>1830.7323536877852</c:v>
                </c:pt>
                <c:pt idx="10">
                  <c:v>1594.5201348271532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320424"/>
        <c:axId val="157205936"/>
      </c:barChart>
      <c:lineChart>
        <c:grouping val="standard"/>
        <c:varyColors val="0"/>
        <c:ser>
          <c:idx val="5"/>
          <c:order val="5"/>
          <c:tx>
            <c:strRef>
              <c:f>'Graphs - MRCP breakdown'!$C$61</c:f>
              <c:strCache>
                <c:ptCount val="1"/>
                <c:pt idx="0">
                  <c:v>Reserve Capacity Price</c:v>
                </c:pt>
              </c:strCache>
            </c:strRef>
          </c:tx>
          <c:spPr>
            <a:ln w="28575" cap="rnd">
              <a:solidFill>
                <a:srgbClr val="94867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'Graphs - MRCP breakdown'!$D$55:$O$55</c15:sqref>
                  </c15:fullRef>
                </c:ext>
              </c:extLst>
              <c:f>'Graphs - MRCP breakdown'!$E$55:$O$55</c:f>
              <c:strCache>
                <c:ptCount val="1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'Graphs - MRCP breakdown'!$D$61:$O$61</c15:sqref>
                  </c15:fullRef>
                </c:ext>
              </c:extLst>
              <c:f>'Graphs - MRCP breakdown'!$E$61:$O$61</c:f>
              <c:numCache>
                <c:formatCode>_-"$"* #,##0_-;\-"$"* #,##0_-;_-"$"* "-"??_-;_-@_-</c:formatCode>
                <c:ptCount val="11"/>
                <c:pt idx="0">
                  <c:v>108459</c:v>
                </c:pt>
                <c:pt idx="1">
                  <c:v>144235</c:v>
                </c:pt>
                <c:pt idx="2">
                  <c:v>131805</c:v>
                </c:pt>
                <c:pt idx="3">
                  <c:v>186001</c:v>
                </c:pt>
                <c:pt idx="4">
                  <c:v>178477</c:v>
                </c:pt>
                <c:pt idx="5">
                  <c:v>122428</c:v>
                </c:pt>
                <c:pt idx="6">
                  <c:v>120199</c:v>
                </c:pt>
                <c:pt idx="7">
                  <c:v>121888.94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20424"/>
        <c:axId val="157205936"/>
      </c:lineChart>
      <c:catAx>
        <c:axId val="34332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7205936"/>
        <c:crosses val="autoZero"/>
        <c:auto val="1"/>
        <c:lblAlgn val="ctr"/>
        <c:lblOffset val="100"/>
        <c:noMultiLvlLbl val="0"/>
      </c:catAx>
      <c:valAx>
        <c:axId val="15720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AU">
                    <a:solidFill>
                      <a:sysClr val="windowText" lastClr="000000"/>
                    </a:solidFill>
                  </a:rPr>
                  <a:t>Benchmark Reserve Capacity Price (AU$)</a:t>
                </a:r>
              </a:p>
            </c:rich>
          </c:tx>
          <c:layout>
            <c:manualLayout>
              <c:xMode val="edge"/>
              <c:yMode val="edge"/>
              <c:x val="1.844090473953465E-2"/>
              <c:y val="0.263744076338951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3320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13971484158083E-2"/>
          <c:y val="4.999749231436347E-2"/>
          <c:w val="0.8816476707534846"/>
          <c:h val="0.68494301554357151"/>
        </c:manualLayout>
      </c:layout>
      <c:lineChart>
        <c:grouping val="standard"/>
        <c:varyColors val="0"/>
        <c:ser>
          <c:idx val="0"/>
          <c:order val="0"/>
          <c:tx>
            <c:strRef>
              <c:f>'Graph - historical bond yields'!$D$32</c:f>
              <c:strCache>
                <c:ptCount val="1"/>
                <c:pt idx="0">
                  <c:v>Treasury Bond 142</c:v>
                </c:pt>
              </c:strCache>
            </c:strRef>
          </c:tx>
          <c:marker>
            <c:symbol val="none"/>
          </c:marker>
          <c:cat>
            <c:numRef>
              <c:f>'Graph - historical bond yields'!$C$33:$C$424</c:f>
              <c:numCache>
                <c:formatCode>mmm\-yyyy</c:formatCode>
                <c:ptCount val="392"/>
                <c:pt idx="0">
                  <c:v>42095</c:v>
                </c:pt>
                <c:pt idx="1">
                  <c:v>42096</c:v>
                </c:pt>
                <c:pt idx="2">
                  <c:v>42101</c:v>
                </c:pt>
                <c:pt idx="3">
                  <c:v>42102</c:v>
                </c:pt>
                <c:pt idx="4">
                  <c:v>42103</c:v>
                </c:pt>
                <c:pt idx="5">
                  <c:v>42104</c:v>
                </c:pt>
                <c:pt idx="6">
                  <c:v>42107</c:v>
                </c:pt>
                <c:pt idx="7">
                  <c:v>42108</c:v>
                </c:pt>
                <c:pt idx="8">
                  <c:v>42109</c:v>
                </c:pt>
                <c:pt idx="9">
                  <c:v>42110</c:v>
                </c:pt>
                <c:pt idx="10">
                  <c:v>42111</c:v>
                </c:pt>
                <c:pt idx="11">
                  <c:v>42114</c:v>
                </c:pt>
                <c:pt idx="12">
                  <c:v>42115</c:v>
                </c:pt>
                <c:pt idx="13">
                  <c:v>42116</c:v>
                </c:pt>
                <c:pt idx="14">
                  <c:v>42117</c:v>
                </c:pt>
                <c:pt idx="15">
                  <c:v>42118</c:v>
                </c:pt>
                <c:pt idx="16">
                  <c:v>42121</c:v>
                </c:pt>
                <c:pt idx="17">
                  <c:v>42122</c:v>
                </c:pt>
                <c:pt idx="18">
                  <c:v>42123</c:v>
                </c:pt>
                <c:pt idx="19">
                  <c:v>42124</c:v>
                </c:pt>
                <c:pt idx="20">
                  <c:v>42125</c:v>
                </c:pt>
                <c:pt idx="21">
                  <c:v>42128</c:v>
                </c:pt>
                <c:pt idx="22">
                  <c:v>42129</c:v>
                </c:pt>
                <c:pt idx="23">
                  <c:v>42130</c:v>
                </c:pt>
                <c:pt idx="24">
                  <c:v>42131</c:v>
                </c:pt>
                <c:pt idx="25">
                  <c:v>42132</c:v>
                </c:pt>
                <c:pt idx="26">
                  <c:v>42135</c:v>
                </c:pt>
                <c:pt idx="27">
                  <c:v>42136</c:v>
                </c:pt>
                <c:pt idx="28">
                  <c:v>42137</c:v>
                </c:pt>
                <c:pt idx="29">
                  <c:v>42138</c:v>
                </c:pt>
                <c:pt idx="30">
                  <c:v>42139</c:v>
                </c:pt>
                <c:pt idx="31">
                  <c:v>42142</c:v>
                </c:pt>
                <c:pt idx="32">
                  <c:v>42143</c:v>
                </c:pt>
                <c:pt idx="33">
                  <c:v>42144</c:v>
                </c:pt>
                <c:pt idx="34">
                  <c:v>42145</c:v>
                </c:pt>
                <c:pt idx="35">
                  <c:v>42146</c:v>
                </c:pt>
                <c:pt idx="36">
                  <c:v>42149</c:v>
                </c:pt>
                <c:pt idx="37">
                  <c:v>42150</c:v>
                </c:pt>
                <c:pt idx="38">
                  <c:v>42151</c:v>
                </c:pt>
                <c:pt idx="39">
                  <c:v>42152</c:v>
                </c:pt>
                <c:pt idx="40">
                  <c:v>42153</c:v>
                </c:pt>
                <c:pt idx="41">
                  <c:v>42156</c:v>
                </c:pt>
                <c:pt idx="42">
                  <c:v>42157</c:v>
                </c:pt>
                <c:pt idx="43">
                  <c:v>42158</c:v>
                </c:pt>
                <c:pt idx="44">
                  <c:v>42159</c:v>
                </c:pt>
                <c:pt idx="45">
                  <c:v>42160</c:v>
                </c:pt>
                <c:pt idx="46">
                  <c:v>42164</c:v>
                </c:pt>
                <c:pt idx="47">
                  <c:v>42165</c:v>
                </c:pt>
                <c:pt idx="48">
                  <c:v>42166</c:v>
                </c:pt>
                <c:pt idx="49">
                  <c:v>42167</c:v>
                </c:pt>
                <c:pt idx="50">
                  <c:v>42170</c:v>
                </c:pt>
                <c:pt idx="51">
                  <c:v>42171</c:v>
                </c:pt>
                <c:pt idx="52">
                  <c:v>42172</c:v>
                </c:pt>
                <c:pt idx="53">
                  <c:v>42173</c:v>
                </c:pt>
                <c:pt idx="54">
                  <c:v>42174</c:v>
                </c:pt>
                <c:pt idx="55">
                  <c:v>42177</c:v>
                </c:pt>
                <c:pt idx="56">
                  <c:v>42178</c:v>
                </c:pt>
                <c:pt idx="57">
                  <c:v>42179</c:v>
                </c:pt>
                <c:pt idx="58">
                  <c:v>42180</c:v>
                </c:pt>
                <c:pt idx="59">
                  <c:v>42181</c:v>
                </c:pt>
                <c:pt idx="60">
                  <c:v>42184</c:v>
                </c:pt>
                <c:pt idx="61">
                  <c:v>42185</c:v>
                </c:pt>
                <c:pt idx="62">
                  <c:v>42186</c:v>
                </c:pt>
                <c:pt idx="63">
                  <c:v>42187</c:v>
                </c:pt>
                <c:pt idx="64">
                  <c:v>42188</c:v>
                </c:pt>
                <c:pt idx="65">
                  <c:v>42191</c:v>
                </c:pt>
                <c:pt idx="66">
                  <c:v>42192</c:v>
                </c:pt>
                <c:pt idx="67">
                  <c:v>42193</c:v>
                </c:pt>
                <c:pt idx="68">
                  <c:v>42194</c:v>
                </c:pt>
                <c:pt idx="69">
                  <c:v>42195</c:v>
                </c:pt>
                <c:pt idx="70">
                  <c:v>42198</c:v>
                </c:pt>
                <c:pt idx="71">
                  <c:v>42199</c:v>
                </c:pt>
                <c:pt idx="72">
                  <c:v>42200</c:v>
                </c:pt>
                <c:pt idx="73">
                  <c:v>42201</c:v>
                </c:pt>
                <c:pt idx="74">
                  <c:v>42202</c:v>
                </c:pt>
                <c:pt idx="75">
                  <c:v>42205</c:v>
                </c:pt>
                <c:pt idx="76">
                  <c:v>42206</c:v>
                </c:pt>
                <c:pt idx="77">
                  <c:v>42207</c:v>
                </c:pt>
                <c:pt idx="78">
                  <c:v>42208</c:v>
                </c:pt>
                <c:pt idx="79">
                  <c:v>42209</c:v>
                </c:pt>
                <c:pt idx="80">
                  <c:v>42212</c:v>
                </c:pt>
                <c:pt idx="81">
                  <c:v>42213</c:v>
                </c:pt>
                <c:pt idx="82">
                  <c:v>42214</c:v>
                </c:pt>
                <c:pt idx="83">
                  <c:v>42215</c:v>
                </c:pt>
                <c:pt idx="84">
                  <c:v>42216</c:v>
                </c:pt>
                <c:pt idx="85">
                  <c:v>42220</c:v>
                </c:pt>
                <c:pt idx="86">
                  <c:v>42221</c:v>
                </c:pt>
                <c:pt idx="87">
                  <c:v>42222</c:v>
                </c:pt>
                <c:pt idx="88">
                  <c:v>42223</c:v>
                </c:pt>
                <c:pt idx="89">
                  <c:v>42226</c:v>
                </c:pt>
                <c:pt idx="90">
                  <c:v>42227</c:v>
                </c:pt>
                <c:pt idx="91">
                  <c:v>42228</c:v>
                </c:pt>
                <c:pt idx="92">
                  <c:v>42229</c:v>
                </c:pt>
                <c:pt idx="93">
                  <c:v>42230</c:v>
                </c:pt>
                <c:pt idx="94">
                  <c:v>42233</c:v>
                </c:pt>
                <c:pt idx="95">
                  <c:v>42234</c:v>
                </c:pt>
                <c:pt idx="96">
                  <c:v>42235</c:v>
                </c:pt>
                <c:pt idx="97">
                  <c:v>42236</c:v>
                </c:pt>
                <c:pt idx="98">
                  <c:v>42237</c:v>
                </c:pt>
                <c:pt idx="99">
                  <c:v>42240</c:v>
                </c:pt>
                <c:pt idx="100">
                  <c:v>42241</c:v>
                </c:pt>
                <c:pt idx="101">
                  <c:v>42242</c:v>
                </c:pt>
                <c:pt idx="102">
                  <c:v>42243</c:v>
                </c:pt>
                <c:pt idx="103">
                  <c:v>42244</c:v>
                </c:pt>
                <c:pt idx="104">
                  <c:v>42247</c:v>
                </c:pt>
                <c:pt idx="105">
                  <c:v>42248</c:v>
                </c:pt>
                <c:pt idx="106">
                  <c:v>42249</c:v>
                </c:pt>
                <c:pt idx="107">
                  <c:v>42250</c:v>
                </c:pt>
                <c:pt idx="108">
                  <c:v>42251</c:v>
                </c:pt>
                <c:pt idx="109">
                  <c:v>42254</c:v>
                </c:pt>
                <c:pt idx="110">
                  <c:v>42255</c:v>
                </c:pt>
                <c:pt idx="111">
                  <c:v>42256</c:v>
                </c:pt>
                <c:pt idx="112">
                  <c:v>42257</c:v>
                </c:pt>
                <c:pt idx="113">
                  <c:v>42258</c:v>
                </c:pt>
                <c:pt idx="114">
                  <c:v>42261</c:v>
                </c:pt>
                <c:pt idx="115">
                  <c:v>42262</c:v>
                </c:pt>
                <c:pt idx="116">
                  <c:v>42263</c:v>
                </c:pt>
                <c:pt idx="117">
                  <c:v>42264</c:v>
                </c:pt>
                <c:pt idx="118">
                  <c:v>42265</c:v>
                </c:pt>
                <c:pt idx="119">
                  <c:v>42268</c:v>
                </c:pt>
                <c:pt idx="120">
                  <c:v>42269</c:v>
                </c:pt>
                <c:pt idx="121">
                  <c:v>42270</c:v>
                </c:pt>
                <c:pt idx="122">
                  <c:v>42271</c:v>
                </c:pt>
                <c:pt idx="123">
                  <c:v>42272</c:v>
                </c:pt>
                <c:pt idx="124">
                  <c:v>42275</c:v>
                </c:pt>
                <c:pt idx="125">
                  <c:v>42276</c:v>
                </c:pt>
                <c:pt idx="126">
                  <c:v>42277</c:v>
                </c:pt>
                <c:pt idx="127">
                  <c:v>42278</c:v>
                </c:pt>
                <c:pt idx="128">
                  <c:v>42279</c:v>
                </c:pt>
                <c:pt idx="129">
                  <c:v>42283</c:v>
                </c:pt>
                <c:pt idx="130">
                  <c:v>42284</c:v>
                </c:pt>
                <c:pt idx="131">
                  <c:v>42285</c:v>
                </c:pt>
                <c:pt idx="132">
                  <c:v>42286</c:v>
                </c:pt>
                <c:pt idx="133">
                  <c:v>42289</c:v>
                </c:pt>
                <c:pt idx="134">
                  <c:v>42290</c:v>
                </c:pt>
                <c:pt idx="135">
                  <c:v>42291</c:v>
                </c:pt>
                <c:pt idx="136">
                  <c:v>42292</c:v>
                </c:pt>
                <c:pt idx="137">
                  <c:v>42293</c:v>
                </c:pt>
                <c:pt idx="138">
                  <c:v>42296</c:v>
                </c:pt>
                <c:pt idx="139">
                  <c:v>42297</c:v>
                </c:pt>
                <c:pt idx="140">
                  <c:v>42298</c:v>
                </c:pt>
                <c:pt idx="141">
                  <c:v>42299</c:v>
                </c:pt>
                <c:pt idx="142">
                  <c:v>42300</c:v>
                </c:pt>
                <c:pt idx="143">
                  <c:v>42303</c:v>
                </c:pt>
                <c:pt idx="144">
                  <c:v>42304</c:v>
                </c:pt>
                <c:pt idx="145">
                  <c:v>42305</c:v>
                </c:pt>
                <c:pt idx="146">
                  <c:v>42306</c:v>
                </c:pt>
                <c:pt idx="147">
                  <c:v>42307</c:v>
                </c:pt>
                <c:pt idx="148">
                  <c:v>42310</c:v>
                </c:pt>
                <c:pt idx="149">
                  <c:v>42311</c:v>
                </c:pt>
                <c:pt idx="150">
                  <c:v>42312</c:v>
                </c:pt>
                <c:pt idx="151">
                  <c:v>42313</c:v>
                </c:pt>
                <c:pt idx="152">
                  <c:v>42314</c:v>
                </c:pt>
                <c:pt idx="153">
                  <c:v>42317</c:v>
                </c:pt>
                <c:pt idx="154">
                  <c:v>42318</c:v>
                </c:pt>
                <c:pt idx="155">
                  <c:v>42319</c:v>
                </c:pt>
                <c:pt idx="156">
                  <c:v>42320</c:v>
                </c:pt>
                <c:pt idx="157">
                  <c:v>42321</c:v>
                </c:pt>
                <c:pt idx="158">
                  <c:v>42324</c:v>
                </c:pt>
                <c:pt idx="159">
                  <c:v>42325</c:v>
                </c:pt>
                <c:pt idx="160">
                  <c:v>42326</c:v>
                </c:pt>
                <c:pt idx="161">
                  <c:v>42327</c:v>
                </c:pt>
                <c:pt idx="162">
                  <c:v>42328</c:v>
                </c:pt>
                <c:pt idx="163">
                  <c:v>42331</c:v>
                </c:pt>
                <c:pt idx="164">
                  <c:v>42332</c:v>
                </c:pt>
                <c:pt idx="165">
                  <c:v>42333</c:v>
                </c:pt>
                <c:pt idx="166">
                  <c:v>42334</c:v>
                </c:pt>
                <c:pt idx="167">
                  <c:v>42335</c:v>
                </c:pt>
                <c:pt idx="168">
                  <c:v>42338</c:v>
                </c:pt>
                <c:pt idx="169">
                  <c:v>42339</c:v>
                </c:pt>
                <c:pt idx="170">
                  <c:v>42340</c:v>
                </c:pt>
                <c:pt idx="171">
                  <c:v>42341</c:v>
                </c:pt>
                <c:pt idx="172">
                  <c:v>42342</c:v>
                </c:pt>
                <c:pt idx="173">
                  <c:v>42345</c:v>
                </c:pt>
                <c:pt idx="174">
                  <c:v>42346</c:v>
                </c:pt>
                <c:pt idx="175">
                  <c:v>42347</c:v>
                </c:pt>
                <c:pt idx="176">
                  <c:v>42348</c:v>
                </c:pt>
                <c:pt idx="177">
                  <c:v>42349</c:v>
                </c:pt>
                <c:pt idx="178">
                  <c:v>42352</c:v>
                </c:pt>
                <c:pt idx="179">
                  <c:v>42353</c:v>
                </c:pt>
                <c:pt idx="180">
                  <c:v>42354</c:v>
                </c:pt>
                <c:pt idx="181">
                  <c:v>42355</c:v>
                </c:pt>
                <c:pt idx="182">
                  <c:v>42356</c:v>
                </c:pt>
                <c:pt idx="183">
                  <c:v>42359</c:v>
                </c:pt>
                <c:pt idx="184">
                  <c:v>42360</c:v>
                </c:pt>
                <c:pt idx="185">
                  <c:v>42361</c:v>
                </c:pt>
                <c:pt idx="186">
                  <c:v>42362</c:v>
                </c:pt>
                <c:pt idx="187">
                  <c:v>42367</c:v>
                </c:pt>
                <c:pt idx="188">
                  <c:v>42368</c:v>
                </c:pt>
                <c:pt idx="189">
                  <c:v>42369</c:v>
                </c:pt>
                <c:pt idx="190">
                  <c:v>42373</c:v>
                </c:pt>
                <c:pt idx="191">
                  <c:v>42374</c:v>
                </c:pt>
                <c:pt idx="192">
                  <c:v>42375</c:v>
                </c:pt>
                <c:pt idx="193">
                  <c:v>42376</c:v>
                </c:pt>
                <c:pt idx="194">
                  <c:v>42377</c:v>
                </c:pt>
                <c:pt idx="195">
                  <c:v>42380</c:v>
                </c:pt>
                <c:pt idx="196">
                  <c:v>42381</c:v>
                </c:pt>
                <c:pt idx="197">
                  <c:v>42382</c:v>
                </c:pt>
                <c:pt idx="198">
                  <c:v>42383</c:v>
                </c:pt>
                <c:pt idx="199">
                  <c:v>42384</c:v>
                </c:pt>
                <c:pt idx="200">
                  <c:v>42387</c:v>
                </c:pt>
                <c:pt idx="201">
                  <c:v>42388</c:v>
                </c:pt>
                <c:pt idx="202">
                  <c:v>42389</c:v>
                </c:pt>
                <c:pt idx="203">
                  <c:v>42390</c:v>
                </c:pt>
                <c:pt idx="204">
                  <c:v>42391</c:v>
                </c:pt>
                <c:pt idx="205">
                  <c:v>42394</c:v>
                </c:pt>
                <c:pt idx="206">
                  <c:v>42396</c:v>
                </c:pt>
                <c:pt idx="207">
                  <c:v>42397</c:v>
                </c:pt>
                <c:pt idx="208">
                  <c:v>42398</c:v>
                </c:pt>
                <c:pt idx="209">
                  <c:v>42401</c:v>
                </c:pt>
                <c:pt idx="210">
                  <c:v>42402</c:v>
                </c:pt>
                <c:pt idx="211">
                  <c:v>42403</c:v>
                </c:pt>
                <c:pt idx="212">
                  <c:v>42404</c:v>
                </c:pt>
                <c:pt idx="213">
                  <c:v>42405</c:v>
                </c:pt>
                <c:pt idx="214">
                  <c:v>42408</c:v>
                </c:pt>
                <c:pt idx="215">
                  <c:v>42409</c:v>
                </c:pt>
                <c:pt idx="216">
                  <c:v>42410</c:v>
                </c:pt>
                <c:pt idx="217">
                  <c:v>42411</c:v>
                </c:pt>
                <c:pt idx="218">
                  <c:v>42412</c:v>
                </c:pt>
                <c:pt idx="219">
                  <c:v>42415</c:v>
                </c:pt>
                <c:pt idx="220">
                  <c:v>42416</c:v>
                </c:pt>
                <c:pt idx="221">
                  <c:v>42417</c:v>
                </c:pt>
                <c:pt idx="222">
                  <c:v>42418</c:v>
                </c:pt>
                <c:pt idx="223">
                  <c:v>42419</c:v>
                </c:pt>
                <c:pt idx="224">
                  <c:v>42422</c:v>
                </c:pt>
                <c:pt idx="225">
                  <c:v>42423</c:v>
                </c:pt>
                <c:pt idx="226">
                  <c:v>42424</c:v>
                </c:pt>
                <c:pt idx="227">
                  <c:v>42425</c:v>
                </c:pt>
                <c:pt idx="228">
                  <c:v>42426</c:v>
                </c:pt>
                <c:pt idx="229">
                  <c:v>42429</c:v>
                </c:pt>
                <c:pt idx="230">
                  <c:v>42430</c:v>
                </c:pt>
                <c:pt idx="231">
                  <c:v>42431</c:v>
                </c:pt>
                <c:pt idx="232">
                  <c:v>42432</c:v>
                </c:pt>
                <c:pt idx="233">
                  <c:v>42433</c:v>
                </c:pt>
                <c:pt idx="234">
                  <c:v>42436</c:v>
                </c:pt>
                <c:pt idx="235">
                  <c:v>42437</c:v>
                </c:pt>
                <c:pt idx="236">
                  <c:v>42438</c:v>
                </c:pt>
                <c:pt idx="237">
                  <c:v>42439</c:v>
                </c:pt>
                <c:pt idx="238">
                  <c:v>42440</c:v>
                </c:pt>
                <c:pt idx="239">
                  <c:v>42443</c:v>
                </c:pt>
                <c:pt idx="240">
                  <c:v>42444</c:v>
                </c:pt>
                <c:pt idx="241">
                  <c:v>42445</c:v>
                </c:pt>
                <c:pt idx="242">
                  <c:v>42446</c:v>
                </c:pt>
                <c:pt idx="243">
                  <c:v>42447</c:v>
                </c:pt>
                <c:pt idx="244">
                  <c:v>42450</c:v>
                </c:pt>
                <c:pt idx="245">
                  <c:v>42451</c:v>
                </c:pt>
                <c:pt idx="246">
                  <c:v>42452</c:v>
                </c:pt>
                <c:pt idx="247">
                  <c:v>42453</c:v>
                </c:pt>
                <c:pt idx="248">
                  <c:v>42458</c:v>
                </c:pt>
                <c:pt idx="249">
                  <c:v>42459</c:v>
                </c:pt>
                <c:pt idx="250">
                  <c:v>42460</c:v>
                </c:pt>
                <c:pt idx="251">
                  <c:v>42461</c:v>
                </c:pt>
                <c:pt idx="252">
                  <c:v>42464</c:v>
                </c:pt>
                <c:pt idx="253">
                  <c:v>42465</c:v>
                </c:pt>
                <c:pt idx="254">
                  <c:v>42466</c:v>
                </c:pt>
                <c:pt idx="255">
                  <c:v>42467</c:v>
                </c:pt>
                <c:pt idx="256">
                  <c:v>42468</c:v>
                </c:pt>
                <c:pt idx="257">
                  <c:v>42471</c:v>
                </c:pt>
                <c:pt idx="258">
                  <c:v>42472</c:v>
                </c:pt>
                <c:pt idx="259">
                  <c:v>42473</c:v>
                </c:pt>
                <c:pt idx="260">
                  <c:v>42474</c:v>
                </c:pt>
                <c:pt idx="261">
                  <c:v>42475</c:v>
                </c:pt>
                <c:pt idx="262">
                  <c:v>42478</c:v>
                </c:pt>
                <c:pt idx="263">
                  <c:v>42479</c:v>
                </c:pt>
                <c:pt idx="264">
                  <c:v>42480</c:v>
                </c:pt>
                <c:pt idx="265">
                  <c:v>42481</c:v>
                </c:pt>
                <c:pt idx="266">
                  <c:v>42482</c:v>
                </c:pt>
                <c:pt idx="267">
                  <c:v>42486</c:v>
                </c:pt>
                <c:pt idx="268">
                  <c:v>42487</c:v>
                </c:pt>
                <c:pt idx="269">
                  <c:v>42488</c:v>
                </c:pt>
                <c:pt idx="270">
                  <c:v>42489</c:v>
                </c:pt>
                <c:pt idx="271">
                  <c:v>42492</c:v>
                </c:pt>
                <c:pt idx="272">
                  <c:v>42493</c:v>
                </c:pt>
                <c:pt idx="273">
                  <c:v>42494</c:v>
                </c:pt>
                <c:pt idx="274">
                  <c:v>42495</c:v>
                </c:pt>
                <c:pt idx="275">
                  <c:v>42496</c:v>
                </c:pt>
                <c:pt idx="276">
                  <c:v>42499</c:v>
                </c:pt>
                <c:pt idx="277">
                  <c:v>42500</c:v>
                </c:pt>
                <c:pt idx="278">
                  <c:v>42501</c:v>
                </c:pt>
                <c:pt idx="279">
                  <c:v>42502</c:v>
                </c:pt>
                <c:pt idx="280">
                  <c:v>42503</c:v>
                </c:pt>
                <c:pt idx="281">
                  <c:v>42506</c:v>
                </c:pt>
                <c:pt idx="282">
                  <c:v>42507</c:v>
                </c:pt>
                <c:pt idx="283">
                  <c:v>42508</c:v>
                </c:pt>
                <c:pt idx="284">
                  <c:v>42509</c:v>
                </c:pt>
                <c:pt idx="285">
                  <c:v>42510</c:v>
                </c:pt>
                <c:pt idx="286">
                  <c:v>42513</c:v>
                </c:pt>
                <c:pt idx="287">
                  <c:v>42514</c:v>
                </c:pt>
                <c:pt idx="288">
                  <c:v>42515</c:v>
                </c:pt>
                <c:pt idx="289">
                  <c:v>42516</c:v>
                </c:pt>
                <c:pt idx="290">
                  <c:v>42517</c:v>
                </c:pt>
                <c:pt idx="291">
                  <c:v>42520</c:v>
                </c:pt>
                <c:pt idx="292">
                  <c:v>42521</c:v>
                </c:pt>
                <c:pt idx="293">
                  <c:v>42522</c:v>
                </c:pt>
                <c:pt idx="294">
                  <c:v>42523</c:v>
                </c:pt>
                <c:pt idx="295">
                  <c:v>42524</c:v>
                </c:pt>
                <c:pt idx="296">
                  <c:v>42527</c:v>
                </c:pt>
                <c:pt idx="297">
                  <c:v>42528</c:v>
                </c:pt>
                <c:pt idx="298">
                  <c:v>42529</c:v>
                </c:pt>
                <c:pt idx="299">
                  <c:v>42530</c:v>
                </c:pt>
                <c:pt idx="300">
                  <c:v>42531</c:v>
                </c:pt>
                <c:pt idx="301">
                  <c:v>42535</c:v>
                </c:pt>
                <c:pt idx="302">
                  <c:v>42536</c:v>
                </c:pt>
                <c:pt idx="303">
                  <c:v>42537</c:v>
                </c:pt>
                <c:pt idx="304">
                  <c:v>42538</c:v>
                </c:pt>
                <c:pt idx="305">
                  <c:v>42541</c:v>
                </c:pt>
                <c:pt idx="306">
                  <c:v>42542</c:v>
                </c:pt>
                <c:pt idx="307">
                  <c:v>42543</c:v>
                </c:pt>
                <c:pt idx="308">
                  <c:v>42544</c:v>
                </c:pt>
                <c:pt idx="309">
                  <c:v>42545</c:v>
                </c:pt>
                <c:pt idx="310">
                  <c:v>42548</c:v>
                </c:pt>
                <c:pt idx="311">
                  <c:v>42549</c:v>
                </c:pt>
                <c:pt idx="312">
                  <c:v>42550</c:v>
                </c:pt>
                <c:pt idx="313">
                  <c:v>42551</c:v>
                </c:pt>
                <c:pt idx="314">
                  <c:v>42552</c:v>
                </c:pt>
                <c:pt idx="315">
                  <c:v>42555</c:v>
                </c:pt>
                <c:pt idx="316">
                  <c:v>42556</c:v>
                </c:pt>
                <c:pt idx="317">
                  <c:v>42557</c:v>
                </c:pt>
                <c:pt idx="318">
                  <c:v>42558</c:v>
                </c:pt>
                <c:pt idx="319">
                  <c:v>42559</c:v>
                </c:pt>
                <c:pt idx="320">
                  <c:v>42562</c:v>
                </c:pt>
                <c:pt idx="321">
                  <c:v>42563</c:v>
                </c:pt>
                <c:pt idx="322">
                  <c:v>42564</c:v>
                </c:pt>
                <c:pt idx="323">
                  <c:v>42565</c:v>
                </c:pt>
                <c:pt idx="324">
                  <c:v>42566</c:v>
                </c:pt>
                <c:pt idx="325">
                  <c:v>42569</c:v>
                </c:pt>
                <c:pt idx="326">
                  <c:v>42570</c:v>
                </c:pt>
                <c:pt idx="327">
                  <c:v>42571</c:v>
                </c:pt>
                <c:pt idx="328">
                  <c:v>42572</c:v>
                </c:pt>
                <c:pt idx="329">
                  <c:v>42573</c:v>
                </c:pt>
                <c:pt idx="330">
                  <c:v>42576</c:v>
                </c:pt>
                <c:pt idx="331">
                  <c:v>42577</c:v>
                </c:pt>
                <c:pt idx="332">
                  <c:v>42578</c:v>
                </c:pt>
                <c:pt idx="333">
                  <c:v>42579</c:v>
                </c:pt>
                <c:pt idx="334">
                  <c:v>42580</c:v>
                </c:pt>
                <c:pt idx="335">
                  <c:v>42583</c:v>
                </c:pt>
                <c:pt idx="336">
                  <c:v>42584</c:v>
                </c:pt>
                <c:pt idx="337">
                  <c:v>42585</c:v>
                </c:pt>
                <c:pt idx="338">
                  <c:v>42586</c:v>
                </c:pt>
                <c:pt idx="339">
                  <c:v>42587</c:v>
                </c:pt>
                <c:pt idx="340">
                  <c:v>42590</c:v>
                </c:pt>
                <c:pt idx="341">
                  <c:v>42591</c:v>
                </c:pt>
                <c:pt idx="342">
                  <c:v>42592</c:v>
                </c:pt>
                <c:pt idx="343">
                  <c:v>42593</c:v>
                </c:pt>
                <c:pt idx="344">
                  <c:v>42594</c:v>
                </c:pt>
                <c:pt idx="345">
                  <c:v>42597</c:v>
                </c:pt>
                <c:pt idx="346">
                  <c:v>42598</c:v>
                </c:pt>
                <c:pt idx="347">
                  <c:v>42599</c:v>
                </c:pt>
                <c:pt idx="348">
                  <c:v>42600</c:v>
                </c:pt>
                <c:pt idx="349">
                  <c:v>42601</c:v>
                </c:pt>
                <c:pt idx="350">
                  <c:v>42604</c:v>
                </c:pt>
                <c:pt idx="351">
                  <c:v>42605</c:v>
                </c:pt>
                <c:pt idx="352">
                  <c:v>42606</c:v>
                </c:pt>
                <c:pt idx="353">
                  <c:v>42607</c:v>
                </c:pt>
                <c:pt idx="354">
                  <c:v>42608</c:v>
                </c:pt>
                <c:pt idx="355">
                  <c:v>42611</c:v>
                </c:pt>
                <c:pt idx="356">
                  <c:v>42612</c:v>
                </c:pt>
                <c:pt idx="357">
                  <c:v>42613</c:v>
                </c:pt>
                <c:pt idx="358">
                  <c:v>42614</c:v>
                </c:pt>
                <c:pt idx="359">
                  <c:v>42615</c:v>
                </c:pt>
                <c:pt idx="360">
                  <c:v>42618</c:v>
                </c:pt>
                <c:pt idx="361">
                  <c:v>42619</c:v>
                </c:pt>
                <c:pt idx="362">
                  <c:v>42620</c:v>
                </c:pt>
                <c:pt idx="363">
                  <c:v>42621</c:v>
                </c:pt>
                <c:pt idx="364">
                  <c:v>42622</c:v>
                </c:pt>
                <c:pt idx="365">
                  <c:v>42625</c:v>
                </c:pt>
                <c:pt idx="366">
                  <c:v>42626</c:v>
                </c:pt>
                <c:pt idx="367">
                  <c:v>42627</c:v>
                </c:pt>
                <c:pt idx="368">
                  <c:v>42628</c:v>
                </c:pt>
                <c:pt idx="369">
                  <c:v>42629</c:v>
                </c:pt>
                <c:pt idx="370">
                  <c:v>42632</c:v>
                </c:pt>
                <c:pt idx="371">
                  <c:v>42633</c:v>
                </c:pt>
                <c:pt idx="372">
                  <c:v>42634</c:v>
                </c:pt>
                <c:pt idx="373">
                  <c:v>42635</c:v>
                </c:pt>
                <c:pt idx="374">
                  <c:v>42636</c:v>
                </c:pt>
                <c:pt idx="375">
                  <c:v>42639</c:v>
                </c:pt>
                <c:pt idx="376">
                  <c:v>42640</c:v>
                </c:pt>
                <c:pt idx="377">
                  <c:v>42641</c:v>
                </c:pt>
                <c:pt idx="378">
                  <c:v>42642</c:v>
                </c:pt>
                <c:pt idx="379">
                  <c:v>42643</c:v>
                </c:pt>
                <c:pt idx="380">
                  <c:v>42646</c:v>
                </c:pt>
                <c:pt idx="381">
                  <c:v>42647</c:v>
                </c:pt>
                <c:pt idx="382">
                  <c:v>42648</c:v>
                </c:pt>
                <c:pt idx="383">
                  <c:v>42649</c:v>
                </c:pt>
                <c:pt idx="384">
                  <c:v>42650</c:v>
                </c:pt>
                <c:pt idx="385">
                  <c:v>42653</c:v>
                </c:pt>
                <c:pt idx="386">
                  <c:v>42654</c:v>
                </c:pt>
                <c:pt idx="387">
                  <c:v>42655</c:v>
                </c:pt>
                <c:pt idx="388">
                  <c:v>42656</c:v>
                </c:pt>
                <c:pt idx="389">
                  <c:v>42657</c:v>
                </c:pt>
                <c:pt idx="390">
                  <c:v>42660</c:v>
                </c:pt>
                <c:pt idx="391">
                  <c:v>42661</c:v>
                </c:pt>
              </c:numCache>
            </c:numRef>
          </c:cat>
          <c:val>
            <c:numRef>
              <c:f>'Graph - historical bond yields'!$D$33:$D$424</c:f>
              <c:numCache>
                <c:formatCode>0.00%</c:formatCode>
                <c:ptCount val="392"/>
                <c:pt idx="0">
                  <c:v>2.3949999999999999E-2</c:v>
                </c:pt>
                <c:pt idx="1">
                  <c:v>2.3599999999999999E-2</c:v>
                </c:pt>
                <c:pt idx="2">
                  <c:v>2.41E-2</c:v>
                </c:pt>
                <c:pt idx="3">
                  <c:v>2.3900000000000001E-2</c:v>
                </c:pt>
                <c:pt idx="4">
                  <c:v>2.4049999999999998E-2</c:v>
                </c:pt>
                <c:pt idx="5">
                  <c:v>2.4199999999999999E-2</c:v>
                </c:pt>
                <c:pt idx="6">
                  <c:v>2.3949999999999999E-2</c:v>
                </c:pt>
                <c:pt idx="7">
                  <c:v>2.3599999999999999E-2</c:v>
                </c:pt>
                <c:pt idx="8">
                  <c:v>2.3300000000000001E-2</c:v>
                </c:pt>
                <c:pt idx="9">
                  <c:v>2.4150000000000001E-2</c:v>
                </c:pt>
                <c:pt idx="10">
                  <c:v>2.4E-2</c:v>
                </c:pt>
                <c:pt idx="11">
                  <c:v>2.445E-2</c:v>
                </c:pt>
                <c:pt idx="12">
                  <c:v>2.4399999999999998E-2</c:v>
                </c:pt>
                <c:pt idx="13">
                  <c:v>2.4849999999999997E-2</c:v>
                </c:pt>
                <c:pt idx="14">
                  <c:v>2.5699999999999997E-2</c:v>
                </c:pt>
                <c:pt idx="15">
                  <c:v>2.58E-2</c:v>
                </c:pt>
                <c:pt idx="16">
                  <c:v>2.5499999999999998E-2</c:v>
                </c:pt>
                <c:pt idx="17">
                  <c:v>2.605E-2</c:v>
                </c:pt>
                <c:pt idx="18">
                  <c:v>2.6450000000000001E-2</c:v>
                </c:pt>
                <c:pt idx="19">
                  <c:v>2.7000000000000003E-2</c:v>
                </c:pt>
                <c:pt idx="20">
                  <c:v>2.7349999999999999E-2</c:v>
                </c:pt>
                <c:pt idx="21">
                  <c:v>2.7450000000000002E-2</c:v>
                </c:pt>
                <c:pt idx="22">
                  <c:v>2.8500000000000001E-2</c:v>
                </c:pt>
                <c:pt idx="23">
                  <c:v>2.9849999999999998E-2</c:v>
                </c:pt>
                <c:pt idx="24">
                  <c:v>3.0499999999999999E-2</c:v>
                </c:pt>
                <c:pt idx="25">
                  <c:v>2.8999999999999998E-2</c:v>
                </c:pt>
                <c:pt idx="26">
                  <c:v>2.9149999999999999E-2</c:v>
                </c:pt>
                <c:pt idx="27">
                  <c:v>3.1050000000000001E-2</c:v>
                </c:pt>
                <c:pt idx="28">
                  <c:v>3.015E-2</c:v>
                </c:pt>
                <c:pt idx="29">
                  <c:v>3.0600000000000002E-2</c:v>
                </c:pt>
                <c:pt idx="30">
                  <c:v>2.9600000000000001E-2</c:v>
                </c:pt>
                <c:pt idx="31">
                  <c:v>2.9350000000000001E-2</c:v>
                </c:pt>
                <c:pt idx="32">
                  <c:v>3.0099999999999998E-2</c:v>
                </c:pt>
                <c:pt idx="33">
                  <c:v>3.0350000000000002E-2</c:v>
                </c:pt>
                <c:pt idx="34">
                  <c:v>3.0099999999999998E-2</c:v>
                </c:pt>
                <c:pt idx="35">
                  <c:v>2.9849999999999998E-2</c:v>
                </c:pt>
                <c:pt idx="36">
                  <c:v>2.98E-2</c:v>
                </c:pt>
                <c:pt idx="37">
                  <c:v>2.9849999999999998E-2</c:v>
                </c:pt>
                <c:pt idx="38">
                  <c:v>2.8999999999999998E-2</c:v>
                </c:pt>
                <c:pt idx="39">
                  <c:v>2.8450000000000003E-2</c:v>
                </c:pt>
                <c:pt idx="40">
                  <c:v>2.7949999999999999E-2</c:v>
                </c:pt>
                <c:pt idx="41">
                  <c:v>2.775E-2</c:v>
                </c:pt>
                <c:pt idx="42">
                  <c:v>2.81E-2</c:v>
                </c:pt>
                <c:pt idx="43">
                  <c:v>2.9600000000000001E-2</c:v>
                </c:pt>
                <c:pt idx="44">
                  <c:v>3.1099999999999999E-2</c:v>
                </c:pt>
                <c:pt idx="45">
                  <c:v>3.1099999999999999E-2</c:v>
                </c:pt>
                <c:pt idx="46">
                  <c:v>3.04E-2</c:v>
                </c:pt>
                <c:pt idx="47">
                  <c:v>3.1200000000000002E-2</c:v>
                </c:pt>
                <c:pt idx="48">
                  <c:v>3.2199999999999999E-2</c:v>
                </c:pt>
                <c:pt idx="49">
                  <c:v>3.0849999999999999E-2</c:v>
                </c:pt>
                <c:pt idx="50">
                  <c:v>3.0750000000000003E-2</c:v>
                </c:pt>
                <c:pt idx="51">
                  <c:v>3.0750000000000003E-2</c:v>
                </c:pt>
                <c:pt idx="52">
                  <c:v>3.065E-2</c:v>
                </c:pt>
                <c:pt idx="53">
                  <c:v>2.92E-2</c:v>
                </c:pt>
                <c:pt idx="54">
                  <c:v>2.955E-2</c:v>
                </c:pt>
                <c:pt idx="55">
                  <c:v>3.0249999999999999E-2</c:v>
                </c:pt>
                <c:pt idx="56">
                  <c:v>3.1349999999999996E-2</c:v>
                </c:pt>
                <c:pt idx="57">
                  <c:v>3.1200000000000002E-2</c:v>
                </c:pt>
                <c:pt idx="58">
                  <c:v>3.1349999999999996E-2</c:v>
                </c:pt>
                <c:pt idx="59">
                  <c:v>3.1300000000000001E-2</c:v>
                </c:pt>
                <c:pt idx="60">
                  <c:v>3.0249999999999999E-2</c:v>
                </c:pt>
                <c:pt idx="61">
                  <c:v>3.0800000000000001E-2</c:v>
                </c:pt>
                <c:pt idx="62">
                  <c:v>3.0849999999999999E-2</c:v>
                </c:pt>
                <c:pt idx="63">
                  <c:v>3.1850000000000003E-2</c:v>
                </c:pt>
                <c:pt idx="64">
                  <c:v>3.1449999999999999E-2</c:v>
                </c:pt>
                <c:pt idx="65">
                  <c:v>3.0099999999999998E-2</c:v>
                </c:pt>
                <c:pt idx="66">
                  <c:v>2.98E-2</c:v>
                </c:pt>
                <c:pt idx="67">
                  <c:v>2.8250000000000001E-2</c:v>
                </c:pt>
                <c:pt idx="68">
                  <c:v>2.8849999999999997E-2</c:v>
                </c:pt>
                <c:pt idx="69">
                  <c:v>3.0200000000000001E-2</c:v>
                </c:pt>
                <c:pt idx="70">
                  <c:v>3.0800000000000001E-2</c:v>
                </c:pt>
                <c:pt idx="71">
                  <c:v>3.1050000000000001E-2</c:v>
                </c:pt>
                <c:pt idx="72">
                  <c:v>3.1150000000000001E-2</c:v>
                </c:pt>
                <c:pt idx="73">
                  <c:v>3.0550000000000001E-2</c:v>
                </c:pt>
                <c:pt idx="74">
                  <c:v>3.0299999999999997E-2</c:v>
                </c:pt>
                <c:pt idx="75">
                  <c:v>0.03</c:v>
                </c:pt>
                <c:pt idx="76">
                  <c:v>3.015E-2</c:v>
                </c:pt>
                <c:pt idx="77">
                  <c:v>2.9750000000000002E-2</c:v>
                </c:pt>
                <c:pt idx="78">
                  <c:v>2.9350000000000001E-2</c:v>
                </c:pt>
                <c:pt idx="79">
                  <c:v>2.895E-2</c:v>
                </c:pt>
                <c:pt idx="80">
                  <c:v>2.835E-2</c:v>
                </c:pt>
                <c:pt idx="81">
                  <c:v>2.8450000000000003E-2</c:v>
                </c:pt>
                <c:pt idx="82">
                  <c:v>2.8750000000000001E-2</c:v>
                </c:pt>
                <c:pt idx="83">
                  <c:v>2.9249999999999998E-2</c:v>
                </c:pt>
                <c:pt idx="84">
                  <c:v>2.8399999999999998E-2</c:v>
                </c:pt>
                <c:pt idx="85">
                  <c:v>2.8149999999999998E-2</c:v>
                </c:pt>
                <c:pt idx="86">
                  <c:v>2.8849999999999997E-2</c:v>
                </c:pt>
                <c:pt idx="87">
                  <c:v>2.9049999999999999E-2</c:v>
                </c:pt>
                <c:pt idx="88">
                  <c:v>2.9249999999999998E-2</c:v>
                </c:pt>
                <c:pt idx="89">
                  <c:v>2.8549999999999999E-2</c:v>
                </c:pt>
                <c:pt idx="90">
                  <c:v>2.8549999999999999E-2</c:v>
                </c:pt>
                <c:pt idx="91">
                  <c:v>2.7450000000000002E-2</c:v>
                </c:pt>
                <c:pt idx="92">
                  <c:v>2.8199999999999999E-2</c:v>
                </c:pt>
                <c:pt idx="93">
                  <c:v>2.8650000000000002E-2</c:v>
                </c:pt>
                <c:pt idx="94">
                  <c:v>2.86E-2</c:v>
                </c:pt>
                <c:pt idx="95">
                  <c:v>2.8199999999999999E-2</c:v>
                </c:pt>
                <c:pt idx="96">
                  <c:v>2.8199999999999999E-2</c:v>
                </c:pt>
                <c:pt idx="97">
                  <c:v>2.7400000000000001E-2</c:v>
                </c:pt>
                <c:pt idx="98">
                  <c:v>2.665E-2</c:v>
                </c:pt>
                <c:pt idx="99">
                  <c:v>2.5699999999999997E-2</c:v>
                </c:pt>
                <c:pt idx="100">
                  <c:v>2.6699999999999998E-2</c:v>
                </c:pt>
                <c:pt idx="101">
                  <c:v>2.7300000000000001E-2</c:v>
                </c:pt>
                <c:pt idx="102">
                  <c:v>2.7799999999999998E-2</c:v>
                </c:pt>
                <c:pt idx="103">
                  <c:v>2.8050000000000002E-2</c:v>
                </c:pt>
                <c:pt idx="104">
                  <c:v>2.7349999999999999E-2</c:v>
                </c:pt>
                <c:pt idx="105">
                  <c:v>2.7099999999999999E-2</c:v>
                </c:pt>
                <c:pt idx="106">
                  <c:v>2.7650000000000001E-2</c:v>
                </c:pt>
                <c:pt idx="107">
                  <c:v>2.76E-2</c:v>
                </c:pt>
                <c:pt idx="108">
                  <c:v>2.7000000000000003E-2</c:v>
                </c:pt>
                <c:pt idx="109">
                  <c:v>2.7349999999999999E-2</c:v>
                </c:pt>
                <c:pt idx="110">
                  <c:v>2.7400000000000001E-2</c:v>
                </c:pt>
                <c:pt idx="111">
                  <c:v>2.81E-2</c:v>
                </c:pt>
                <c:pt idx="112">
                  <c:v>2.785E-2</c:v>
                </c:pt>
                <c:pt idx="113">
                  <c:v>2.8050000000000002E-2</c:v>
                </c:pt>
                <c:pt idx="114">
                  <c:v>2.7650000000000001E-2</c:v>
                </c:pt>
                <c:pt idx="115">
                  <c:v>2.75E-2</c:v>
                </c:pt>
                <c:pt idx="116">
                  <c:v>2.87E-2</c:v>
                </c:pt>
                <c:pt idx="117">
                  <c:v>2.9399999999999999E-2</c:v>
                </c:pt>
                <c:pt idx="118">
                  <c:v>2.8450000000000003E-2</c:v>
                </c:pt>
                <c:pt idx="119">
                  <c:v>2.7900000000000001E-2</c:v>
                </c:pt>
                <c:pt idx="120">
                  <c:v>2.8250000000000001E-2</c:v>
                </c:pt>
                <c:pt idx="121">
                  <c:v>2.7400000000000001E-2</c:v>
                </c:pt>
                <c:pt idx="122">
                  <c:v>2.7300000000000001E-2</c:v>
                </c:pt>
                <c:pt idx="123">
                  <c:v>2.7650000000000001E-2</c:v>
                </c:pt>
                <c:pt idx="124">
                  <c:v>2.76E-2</c:v>
                </c:pt>
                <c:pt idx="125">
                  <c:v>2.6600000000000002E-2</c:v>
                </c:pt>
                <c:pt idx="126">
                  <c:v>2.6800000000000001E-2</c:v>
                </c:pt>
                <c:pt idx="127">
                  <c:v>2.6949999999999998E-2</c:v>
                </c:pt>
                <c:pt idx="128">
                  <c:v>2.6949999999999998E-2</c:v>
                </c:pt>
                <c:pt idx="129">
                  <c:v>2.6800000000000001E-2</c:v>
                </c:pt>
                <c:pt idx="130">
                  <c:v>2.7050000000000001E-2</c:v>
                </c:pt>
                <c:pt idx="131">
                  <c:v>2.6949999999999998E-2</c:v>
                </c:pt>
                <c:pt idx="132">
                  <c:v>2.7799999999999998E-2</c:v>
                </c:pt>
                <c:pt idx="133">
                  <c:v>2.7799999999999998E-2</c:v>
                </c:pt>
                <c:pt idx="134">
                  <c:v>2.7300000000000001E-2</c:v>
                </c:pt>
                <c:pt idx="135">
                  <c:v>2.665E-2</c:v>
                </c:pt>
                <c:pt idx="136">
                  <c:v>2.63E-2</c:v>
                </c:pt>
                <c:pt idx="137">
                  <c:v>2.665E-2</c:v>
                </c:pt>
                <c:pt idx="138">
                  <c:v>2.665E-2</c:v>
                </c:pt>
                <c:pt idx="139">
                  <c:v>2.6849999999999999E-2</c:v>
                </c:pt>
                <c:pt idx="140">
                  <c:v>2.725E-2</c:v>
                </c:pt>
                <c:pt idx="141">
                  <c:v>2.6949999999999998E-2</c:v>
                </c:pt>
                <c:pt idx="142">
                  <c:v>2.6800000000000001E-2</c:v>
                </c:pt>
                <c:pt idx="143">
                  <c:v>2.7300000000000001E-2</c:v>
                </c:pt>
                <c:pt idx="144">
                  <c:v>2.7000000000000003E-2</c:v>
                </c:pt>
                <c:pt idx="145">
                  <c:v>2.6450000000000001E-2</c:v>
                </c:pt>
                <c:pt idx="146">
                  <c:v>2.6499999999999999E-2</c:v>
                </c:pt>
                <c:pt idx="147">
                  <c:v>2.6749999999999999E-2</c:v>
                </c:pt>
                <c:pt idx="148">
                  <c:v>2.6849999999999999E-2</c:v>
                </c:pt>
                <c:pt idx="149">
                  <c:v>2.7450000000000002E-2</c:v>
                </c:pt>
                <c:pt idx="150">
                  <c:v>2.7949999999999999E-2</c:v>
                </c:pt>
                <c:pt idx="151">
                  <c:v>2.8500000000000001E-2</c:v>
                </c:pt>
                <c:pt idx="152">
                  <c:v>2.8549999999999999E-2</c:v>
                </c:pt>
                <c:pt idx="153">
                  <c:v>2.9649999999999999E-2</c:v>
                </c:pt>
                <c:pt idx="154">
                  <c:v>2.9500000000000002E-2</c:v>
                </c:pt>
                <c:pt idx="155">
                  <c:v>2.9300000000000003E-2</c:v>
                </c:pt>
                <c:pt idx="156">
                  <c:v>3.015E-2</c:v>
                </c:pt>
                <c:pt idx="157">
                  <c:v>3.0200000000000001E-2</c:v>
                </c:pt>
                <c:pt idx="158">
                  <c:v>2.9600000000000001E-2</c:v>
                </c:pt>
                <c:pt idx="159">
                  <c:v>2.98E-2</c:v>
                </c:pt>
                <c:pt idx="160">
                  <c:v>2.955E-2</c:v>
                </c:pt>
                <c:pt idx="161">
                  <c:v>2.98E-2</c:v>
                </c:pt>
                <c:pt idx="162">
                  <c:v>2.9649999999999999E-2</c:v>
                </c:pt>
                <c:pt idx="163">
                  <c:v>0.03</c:v>
                </c:pt>
                <c:pt idx="164">
                  <c:v>2.98E-2</c:v>
                </c:pt>
                <c:pt idx="165">
                  <c:v>2.9350000000000001E-2</c:v>
                </c:pt>
                <c:pt idx="166">
                  <c:v>2.8849999999999997E-2</c:v>
                </c:pt>
                <c:pt idx="167">
                  <c:v>2.9049999999999999E-2</c:v>
                </c:pt>
                <c:pt idx="168">
                  <c:v>2.92E-2</c:v>
                </c:pt>
                <c:pt idx="169">
                  <c:v>2.8999999999999998E-2</c:v>
                </c:pt>
                <c:pt idx="170">
                  <c:v>2.86E-2</c:v>
                </c:pt>
                <c:pt idx="171">
                  <c:v>2.8999999999999998E-2</c:v>
                </c:pt>
                <c:pt idx="172">
                  <c:v>3.0099999999999998E-2</c:v>
                </c:pt>
                <c:pt idx="173">
                  <c:v>3.015E-2</c:v>
                </c:pt>
                <c:pt idx="174">
                  <c:v>2.8999999999999998E-2</c:v>
                </c:pt>
                <c:pt idx="175">
                  <c:v>2.8799999999999999E-2</c:v>
                </c:pt>
                <c:pt idx="176">
                  <c:v>2.9100000000000001E-2</c:v>
                </c:pt>
                <c:pt idx="177">
                  <c:v>2.9149999999999999E-2</c:v>
                </c:pt>
                <c:pt idx="178">
                  <c:v>2.8799999999999999E-2</c:v>
                </c:pt>
                <c:pt idx="179">
                  <c:v>2.8799999999999999E-2</c:v>
                </c:pt>
                <c:pt idx="180">
                  <c:v>2.9249999999999998E-2</c:v>
                </c:pt>
                <c:pt idx="181">
                  <c:v>2.8999999999999998E-2</c:v>
                </c:pt>
                <c:pt idx="182">
                  <c:v>2.8149999999999998E-2</c:v>
                </c:pt>
                <c:pt idx="183">
                  <c:v>2.81E-2</c:v>
                </c:pt>
                <c:pt idx="184">
                  <c:v>2.7900000000000001E-2</c:v>
                </c:pt>
                <c:pt idx="185">
                  <c:v>2.835E-2</c:v>
                </c:pt>
                <c:pt idx="186">
                  <c:v>2.8250000000000001E-2</c:v>
                </c:pt>
                <c:pt idx="187">
                  <c:v>2.7450000000000002E-2</c:v>
                </c:pt>
                <c:pt idx="188">
                  <c:v>2.7999999999999997E-2</c:v>
                </c:pt>
                <c:pt idx="189">
                  <c:v>2.8799999999999999E-2</c:v>
                </c:pt>
                <c:pt idx="190">
                  <c:v>2.8149999999999998E-2</c:v>
                </c:pt>
                <c:pt idx="191">
                  <c:v>2.7999999999999997E-2</c:v>
                </c:pt>
                <c:pt idx="192">
                  <c:v>2.76E-2</c:v>
                </c:pt>
                <c:pt idx="193">
                  <c:v>2.7099999999999999E-2</c:v>
                </c:pt>
                <c:pt idx="194">
                  <c:v>2.775E-2</c:v>
                </c:pt>
                <c:pt idx="195">
                  <c:v>2.75E-2</c:v>
                </c:pt>
                <c:pt idx="196">
                  <c:v>2.785E-2</c:v>
                </c:pt>
                <c:pt idx="197">
                  <c:v>2.76E-2</c:v>
                </c:pt>
                <c:pt idx="198">
                  <c:v>2.6800000000000001E-2</c:v>
                </c:pt>
                <c:pt idx="199">
                  <c:v>2.6949999999999998E-2</c:v>
                </c:pt>
                <c:pt idx="200">
                  <c:v>2.6949999999999998E-2</c:v>
                </c:pt>
                <c:pt idx="201">
                  <c:v>2.7149999999999997E-2</c:v>
                </c:pt>
                <c:pt idx="202">
                  <c:v>2.6549999999999997E-2</c:v>
                </c:pt>
                <c:pt idx="203">
                  <c:v>2.6949999999999998E-2</c:v>
                </c:pt>
                <c:pt idx="204">
                  <c:v>2.7300000000000001E-2</c:v>
                </c:pt>
                <c:pt idx="205">
                  <c:v>2.7349999999999999E-2</c:v>
                </c:pt>
                <c:pt idx="206">
                  <c:v>2.6749999999999999E-2</c:v>
                </c:pt>
                <c:pt idx="207">
                  <c:v>2.69E-2</c:v>
                </c:pt>
                <c:pt idx="208">
                  <c:v>2.6349999999999998E-2</c:v>
                </c:pt>
                <c:pt idx="209">
                  <c:v>2.6200000000000001E-2</c:v>
                </c:pt>
                <c:pt idx="210">
                  <c:v>2.6200000000000001E-2</c:v>
                </c:pt>
                <c:pt idx="211">
                  <c:v>2.52E-2</c:v>
                </c:pt>
                <c:pt idx="212">
                  <c:v>2.5699999999999997E-2</c:v>
                </c:pt>
                <c:pt idx="213">
                  <c:v>2.545E-2</c:v>
                </c:pt>
                <c:pt idx="214">
                  <c:v>2.5849999999999998E-2</c:v>
                </c:pt>
                <c:pt idx="215">
                  <c:v>2.41E-2</c:v>
                </c:pt>
                <c:pt idx="216">
                  <c:v>2.4049999999999998E-2</c:v>
                </c:pt>
                <c:pt idx="217">
                  <c:v>2.375E-2</c:v>
                </c:pt>
                <c:pt idx="218">
                  <c:v>2.4199999999999999E-2</c:v>
                </c:pt>
                <c:pt idx="219">
                  <c:v>2.5100000000000001E-2</c:v>
                </c:pt>
                <c:pt idx="220">
                  <c:v>2.52E-2</c:v>
                </c:pt>
                <c:pt idx="221">
                  <c:v>2.4799999999999999E-2</c:v>
                </c:pt>
                <c:pt idx="222">
                  <c:v>2.5350000000000001E-2</c:v>
                </c:pt>
                <c:pt idx="223">
                  <c:v>2.4249999999999997E-2</c:v>
                </c:pt>
                <c:pt idx="224">
                  <c:v>2.4500000000000001E-2</c:v>
                </c:pt>
                <c:pt idx="225">
                  <c:v>2.4150000000000001E-2</c:v>
                </c:pt>
                <c:pt idx="226">
                  <c:v>2.3949999999999999E-2</c:v>
                </c:pt>
                <c:pt idx="227">
                  <c:v>2.4E-2</c:v>
                </c:pt>
                <c:pt idx="228">
                  <c:v>2.3849999999999996E-2</c:v>
                </c:pt>
                <c:pt idx="229">
                  <c:v>2.4E-2</c:v>
                </c:pt>
                <c:pt idx="230">
                  <c:v>2.3550000000000001E-2</c:v>
                </c:pt>
                <c:pt idx="231">
                  <c:v>2.4550000000000002E-2</c:v>
                </c:pt>
                <c:pt idx="232">
                  <c:v>2.5550000000000003E-2</c:v>
                </c:pt>
                <c:pt idx="233">
                  <c:v>2.5499999999999998E-2</c:v>
                </c:pt>
                <c:pt idx="234">
                  <c:v>2.5849999999999998E-2</c:v>
                </c:pt>
                <c:pt idx="235">
                  <c:v>2.5550000000000003E-2</c:v>
                </c:pt>
                <c:pt idx="236">
                  <c:v>2.5550000000000003E-2</c:v>
                </c:pt>
                <c:pt idx="237">
                  <c:v>2.5899999999999999E-2</c:v>
                </c:pt>
                <c:pt idx="238">
                  <c:v>2.6800000000000001E-2</c:v>
                </c:pt>
                <c:pt idx="239">
                  <c:v>2.6949999999999998E-2</c:v>
                </c:pt>
                <c:pt idx="240">
                  <c:v>2.6699999999999998E-2</c:v>
                </c:pt>
                <c:pt idx="241">
                  <c:v>2.63E-2</c:v>
                </c:pt>
                <c:pt idx="242">
                  <c:v>2.5550000000000003E-2</c:v>
                </c:pt>
                <c:pt idx="243">
                  <c:v>2.5499999999999998E-2</c:v>
                </c:pt>
                <c:pt idx="244">
                  <c:v>2.5600000000000001E-2</c:v>
                </c:pt>
                <c:pt idx="245">
                  <c:v>2.6000000000000002E-2</c:v>
                </c:pt>
                <c:pt idx="246">
                  <c:v>2.6499999999999999E-2</c:v>
                </c:pt>
                <c:pt idx="247">
                  <c:v>2.58E-2</c:v>
                </c:pt>
                <c:pt idx="248">
                  <c:v>2.5750000000000002E-2</c:v>
                </c:pt>
                <c:pt idx="249">
                  <c:v>2.495E-2</c:v>
                </c:pt>
                <c:pt idx="250">
                  <c:v>2.4849999999999997E-2</c:v>
                </c:pt>
                <c:pt idx="251">
                  <c:v>2.5249999999999998E-2</c:v>
                </c:pt>
                <c:pt idx="252">
                  <c:v>2.4649999999999998E-2</c:v>
                </c:pt>
                <c:pt idx="253">
                  <c:v>2.4500000000000001E-2</c:v>
                </c:pt>
                <c:pt idx="254">
                  <c:v>2.435E-2</c:v>
                </c:pt>
                <c:pt idx="255">
                  <c:v>2.4550000000000002E-2</c:v>
                </c:pt>
                <c:pt idx="256">
                  <c:v>2.4049999999999998E-2</c:v>
                </c:pt>
                <c:pt idx="257">
                  <c:v>2.4049999999999998E-2</c:v>
                </c:pt>
                <c:pt idx="258">
                  <c:v>2.46E-2</c:v>
                </c:pt>
                <c:pt idx="259">
                  <c:v>2.5150000000000002E-2</c:v>
                </c:pt>
                <c:pt idx="260">
                  <c:v>2.5249999999999998E-2</c:v>
                </c:pt>
                <c:pt idx="261">
                  <c:v>2.5550000000000003E-2</c:v>
                </c:pt>
                <c:pt idx="262">
                  <c:v>2.4900000000000002E-2</c:v>
                </c:pt>
                <c:pt idx="263">
                  <c:v>2.5550000000000003E-2</c:v>
                </c:pt>
                <c:pt idx="264">
                  <c:v>2.5249999999999998E-2</c:v>
                </c:pt>
                <c:pt idx="265">
                  <c:v>2.5899999999999999E-2</c:v>
                </c:pt>
                <c:pt idx="266">
                  <c:v>2.63E-2</c:v>
                </c:pt>
                <c:pt idx="267">
                  <c:v>2.6499999999999999E-2</c:v>
                </c:pt>
                <c:pt idx="268">
                  <c:v>2.6099999999999998E-2</c:v>
                </c:pt>
                <c:pt idx="269">
                  <c:v>2.5150000000000002E-2</c:v>
                </c:pt>
                <c:pt idx="270">
                  <c:v>2.5150000000000002E-2</c:v>
                </c:pt>
                <c:pt idx="271">
                  <c:v>2.52E-2</c:v>
                </c:pt>
                <c:pt idx="272">
                  <c:v>2.4649999999999998E-2</c:v>
                </c:pt>
                <c:pt idx="273">
                  <c:v>2.4300000000000002E-2</c:v>
                </c:pt>
                <c:pt idx="274">
                  <c:v>2.3900000000000001E-2</c:v>
                </c:pt>
                <c:pt idx="275">
                  <c:v>2.29E-2</c:v>
                </c:pt>
                <c:pt idx="276">
                  <c:v>2.3199999999999998E-2</c:v>
                </c:pt>
                <c:pt idx="277">
                  <c:v>2.3E-2</c:v>
                </c:pt>
                <c:pt idx="278">
                  <c:v>2.3E-2</c:v>
                </c:pt>
                <c:pt idx="279">
                  <c:v>2.2949999999999998E-2</c:v>
                </c:pt>
                <c:pt idx="280">
                  <c:v>2.2749999999999999E-2</c:v>
                </c:pt>
                <c:pt idx="281">
                  <c:v>2.23E-2</c:v>
                </c:pt>
                <c:pt idx="282">
                  <c:v>2.3E-2</c:v>
                </c:pt>
                <c:pt idx="283">
                  <c:v>2.29E-2</c:v>
                </c:pt>
                <c:pt idx="284">
                  <c:v>2.35E-2</c:v>
                </c:pt>
                <c:pt idx="285">
                  <c:v>2.3050000000000001E-2</c:v>
                </c:pt>
                <c:pt idx="286">
                  <c:v>2.2850000000000002E-2</c:v>
                </c:pt>
                <c:pt idx="287">
                  <c:v>2.2799999999999997E-2</c:v>
                </c:pt>
                <c:pt idx="288">
                  <c:v>2.3050000000000001E-2</c:v>
                </c:pt>
                <c:pt idx="289">
                  <c:v>2.2749999999999999E-2</c:v>
                </c:pt>
                <c:pt idx="290">
                  <c:v>2.2550000000000001E-2</c:v>
                </c:pt>
                <c:pt idx="291">
                  <c:v>2.2749999999999999E-2</c:v>
                </c:pt>
                <c:pt idx="292">
                  <c:v>2.3E-2</c:v>
                </c:pt>
                <c:pt idx="293">
                  <c:v>2.29E-2</c:v>
                </c:pt>
                <c:pt idx="294">
                  <c:v>2.265E-2</c:v>
                </c:pt>
                <c:pt idx="295">
                  <c:v>2.23E-2</c:v>
                </c:pt>
                <c:pt idx="296">
                  <c:v>2.155E-2</c:v>
                </c:pt>
                <c:pt idx="297">
                  <c:v>2.1899999999999999E-2</c:v>
                </c:pt>
                <c:pt idx="298">
                  <c:v>2.1499999999999998E-2</c:v>
                </c:pt>
                <c:pt idx="299">
                  <c:v>2.0899999999999998E-2</c:v>
                </c:pt>
                <c:pt idx="300">
                  <c:v>2.1000000000000001E-2</c:v>
                </c:pt>
                <c:pt idx="301">
                  <c:v>2.0499999999999997E-2</c:v>
                </c:pt>
                <c:pt idx="302">
                  <c:v>2.0649999999999998E-2</c:v>
                </c:pt>
                <c:pt idx="303">
                  <c:v>2.0049999999999998E-2</c:v>
                </c:pt>
                <c:pt idx="304">
                  <c:v>2.0750000000000001E-2</c:v>
                </c:pt>
                <c:pt idx="305">
                  <c:v>2.1400000000000002E-2</c:v>
                </c:pt>
                <c:pt idx="306">
                  <c:v>2.155E-2</c:v>
                </c:pt>
                <c:pt idx="307">
                  <c:v>2.2200000000000001E-2</c:v>
                </c:pt>
                <c:pt idx="308">
                  <c:v>2.2499999999999999E-2</c:v>
                </c:pt>
                <c:pt idx="309">
                  <c:v>2.0099999999999996E-2</c:v>
                </c:pt>
                <c:pt idx="310">
                  <c:v>2.0550000000000002E-2</c:v>
                </c:pt>
                <c:pt idx="311">
                  <c:v>1.9900000000000001E-2</c:v>
                </c:pt>
                <c:pt idx="312">
                  <c:v>0.02</c:v>
                </c:pt>
                <c:pt idx="313">
                  <c:v>1.9799999999999998E-2</c:v>
                </c:pt>
                <c:pt idx="314">
                  <c:v>1.9550000000000001E-2</c:v>
                </c:pt>
                <c:pt idx="315">
                  <c:v>2.0099999999999996E-2</c:v>
                </c:pt>
                <c:pt idx="316">
                  <c:v>1.9400000000000001E-2</c:v>
                </c:pt>
                <c:pt idx="317">
                  <c:v>1.865E-2</c:v>
                </c:pt>
                <c:pt idx="318">
                  <c:v>1.865E-2</c:v>
                </c:pt>
                <c:pt idx="319">
                  <c:v>1.8799999999999997E-2</c:v>
                </c:pt>
                <c:pt idx="320">
                  <c:v>1.9E-2</c:v>
                </c:pt>
                <c:pt idx="321">
                  <c:v>1.9450000000000002E-2</c:v>
                </c:pt>
                <c:pt idx="322">
                  <c:v>1.975E-2</c:v>
                </c:pt>
                <c:pt idx="323">
                  <c:v>1.9599999999999999E-2</c:v>
                </c:pt>
                <c:pt idx="324">
                  <c:v>1.975E-2</c:v>
                </c:pt>
                <c:pt idx="325">
                  <c:v>1.9900000000000001E-2</c:v>
                </c:pt>
                <c:pt idx="326">
                  <c:v>1.9199999999999998E-2</c:v>
                </c:pt>
                <c:pt idx="327">
                  <c:v>1.9199999999999998E-2</c:v>
                </c:pt>
                <c:pt idx="328">
                  <c:v>1.925E-2</c:v>
                </c:pt>
                <c:pt idx="329">
                  <c:v>1.9050000000000001E-2</c:v>
                </c:pt>
                <c:pt idx="330">
                  <c:v>1.915E-2</c:v>
                </c:pt>
                <c:pt idx="331">
                  <c:v>1.9199999999999998E-2</c:v>
                </c:pt>
                <c:pt idx="332">
                  <c:v>1.9550000000000001E-2</c:v>
                </c:pt>
                <c:pt idx="333">
                  <c:v>1.865E-2</c:v>
                </c:pt>
                <c:pt idx="334">
                  <c:v>1.8749999999999999E-2</c:v>
                </c:pt>
                <c:pt idx="335">
                  <c:v>1.8450000000000001E-2</c:v>
                </c:pt>
                <c:pt idx="336">
                  <c:v>1.8149999999999999E-2</c:v>
                </c:pt>
                <c:pt idx="337">
                  <c:v>1.9299999999999998E-2</c:v>
                </c:pt>
                <c:pt idx="338">
                  <c:v>1.9450000000000002E-2</c:v>
                </c:pt>
                <c:pt idx="339">
                  <c:v>1.8700000000000001E-2</c:v>
                </c:pt>
                <c:pt idx="340">
                  <c:v>1.9550000000000001E-2</c:v>
                </c:pt>
                <c:pt idx="341">
                  <c:v>1.9400000000000001E-2</c:v>
                </c:pt>
                <c:pt idx="342">
                  <c:v>1.865E-2</c:v>
                </c:pt>
                <c:pt idx="343">
                  <c:v>1.8500000000000003E-2</c:v>
                </c:pt>
                <c:pt idx="344">
                  <c:v>1.9050000000000001E-2</c:v>
                </c:pt>
                <c:pt idx="345">
                  <c:v>1.8749999999999999E-2</c:v>
                </c:pt>
                <c:pt idx="346">
                  <c:v>1.8749999999999999E-2</c:v>
                </c:pt>
                <c:pt idx="347">
                  <c:v>1.9050000000000001E-2</c:v>
                </c:pt>
                <c:pt idx="348">
                  <c:v>1.8700000000000001E-2</c:v>
                </c:pt>
                <c:pt idx="349">
                  <c:v>1.8600000000000002E-2</c:v>
                </c:pt>
                <c:pt idx="350">
                  <c:v>1.9050000000000001E-2</c:v>
                </c:pt>
                <c:pt idx="351">
                  <c:v>1.8450000000000001E-2</c:v>
                </c:pt>
                <c:pt idx="352">
                  <c:v>1.84E-2</c:v>
                </c:pt>
                <c:pt idx="353">
                  <c:v>1.8500000000000003E-2</c:v>
                </c:pt>
                <c:pt idx="354">
                  <c:v>1.8550000000000001E-2</c:v>
                </c:pt>
                <c:pt idx="355">
                  <c:v>1.8749999999999999E-2</c:v>
                </c:pt>
                <c:pt idx="356">
                  <c:v>1.8349999999999998E-2</c:v>
                </c:pt>
                <c:pt idx="357">
                  <c:v>1.8249999999999999E-2</c:v>
                </c:pt>
                <c:pt idx="358">
                  <c:v>1.84E-2</c:v>
                </c:pt>
                <c:pt idx="359">
                  <c:v>1.8500000000000003E-2</c:v>
                </c:pt>
                <c:pt idx="360">
                  <c:v>1.89E-2</c:v>
                </c:pt>
                <c:pt idx="361">
                  <c:v>1.9E-2</c:v>
                </c:pt>
                <c:pt idx="362">
                  <c:v>1.8249999999999999E-2</c:v>
                </c:pt>
                <c:pt idx="363">
                  <c:v>1.8600000000000002E-2</c:v>
                </c:pt>
                <c:pt idx="364">
                  <c:v>1.9650000000000001E-2</c:v>
                </c:pt>
                <c:pt idx="365">
                  <c:v>2.0449999999999999E-2</c:v>
                </c:pt>
                <c:pt idx="366">
                  <c:v>2.0649999999999998E-2</c:v>
                </c:pt>
                <c:pt idx="367">
                  <c:v>2.0950000000000003E-2</c:v>
                </c:pt>
                <c:pt idx="368">
                  <c:v>2.1049999999999999E-2</c:v>
                </c:pt>
                <c:pt idx="369">
                  <c:v>2.1049999999999999E-2</c:v>
                </c:pt>
                <c:pt idx="370">
                  <c:v>2.1150000000000002E-2</c:v>
                </c:pt>
                <c:pt idx="371">
                  <c:v>2.1150000000000002E-2</c:v>
                </c:pt>
                <c:pt idx="372">
                  <c:v>2.1250000000000002E-2</c:v>
                </c:pt>
                <c:pt idx="373">
                  <c:v>2.035E-2</c:v>
                </c:pt>
                <c:pt idx="374">
                  <c:v>1.9950000000000002E-2</c:v>
                </c:pt>
                <c:pt idx="375">
                  <c:v>1.9699999999999999E-2</c:v>
                </c:pt>
                <c:pt idx="376">
                  <c:v>1.9699999999999999E-2</c:v>
                </c:pt>
                <c:pt idx="377">
                  <c:v>1.9450000000000002E-2</c:v>
                </c:pt>
                <c:pt idx="378">
                  <c:v>1.9699999999999999E-2</c:v>
                </c:pt>
                <c:pt idx="379">
                  <c:v>1.9050000000000001E-2</c:v>
                </c:pt>
                <c:pt idx="380">
                  <c:v>1.985E-2</c:v>
                </c:pt>
                <c:pt idx="381">
                  <c:v>2.0199999999999999E-2</c:v>
                </c:pt>
                <c:pt idx="382">
                  <c:v>2.0750000000000001E-2</c:v>
                </c:pt>
                <c:pt idx="383">
                  <c:v>2.1099999999999997E-2</c:v>
                </c:pt>
                <c:pt idx="384">
                  <c:v>2.12E-2</c:v>
                </c:pt>
                <c:pt idx="385">
                  <c:v>2.1349999999999997E-2</c:v>
                </c:pt>
                <c:pt idx="386">
                  <c:v>2.2000000000000002E-2</c:v>
                </c:pt>
                <c:pt idx="387">
                  <c:v>2.2599999999999999E-2</c:v>
                </c:pt>
                <c:pt idx="388">
                  <c:v>2.2000000000000002E-2</c:v>
                </c:pt>
                <c:pt idx="389">
                  <c:v>2.215E-2</c:v>
                </c:pt>
                <c:pt idx="390">
                  <c:v>2.265E-2</c:v>
                </c:pt>
                <c:pt idx="391">
                  <c:v>2.2850000000000002E-2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- historical bond yields'!$E$32</c:f>
              <c:strCache>
                <c:ptCount val="1"/>
                <c:pt idx="0">
                  <c:v>Treasury Bond 136</c:v>
                </c:pt>
              </c:strCache>
            </c:strRef>
          </c:tx>
          <c:marker>
            <c:symbol val="none"/>
          </c:marker>
          <c:cat>
            <c:numRef>
              <c:f>'Graph - historical bond yields'!$C$33:$C$424</c:f>
              <c:numCache>
                <c:formatCode>mmm\-yyyy</c:formatCode>
                <c:ptCount val="392"/>
                <c:pt idx="0">
                  <c:v>42095</c:v>
                </c:pt>
                <c:pt idx="1">
                  <c:v>42096</c:v>
                </c:pt>
                <c:pt idx="2">
                  <c:v>42101</c:v>
                </c:pt>
                <c:pt idx="3">
                  <c:v>42102</c:v>
                </c:pt>
                <c:pt idx="4">
                  <c:v>42103</c:v>
                </c:pt>
                <c:pt idx="5">
                  <c:v>42104</c:v>
                </c:pt>
                <c:pt idx="6">
                  <c:v>42107</c:v>
                </c:pt>
                <c:pt idx="7">
                  <c:v>42108</c:v>
                </c:pt>
                <c:pt idx="8">
                  <c:v>42109</c:v>
                </c:pt>
                <c:pt idx="9">
                  <c:v>42110</c:v>
                </c:pt>
                <c:pt idx="10">
                  <c:v>42111</c:v>
                </c:pt>
                <c:pt idx="11">
                  <c:v>42114</c:v>
                </c:pt>
                <c:pt idx="12">
                  <c:v>42115</c:v>
                </c:pt>
                <c:pt idx="13">
                  <c:v>42116</c:v>
                </c:pt>
                <c:pt idx="14">
                  <c:v>42117</c:v>
                </c:pt>
                <c:pt idx="15">
                  <c:v>42118</c:v>
                </c:pt>
                <c:pt idx="16">
                  <c:v>42121</c:v>
                </c:pt>
                <c:pt idx="17">
                  <c:v>42122</c:v>
                </c:pt>
                <c:pt idx="18">
                  <c:v>42123</c:v>
                </c:pt>
                <c:pt idx="19">
                  <c:v>42124</c:v>
                </c:pt>
                <c:pt idx="20">
                  <c:v>42125</c:v>
                </c:pt>
                <c:pt idx="21">
                  <c:v>42128</c:v>
                </c:pt>
                <c:pt idx="22">
                  <c:v>42129</c:v>
                </c:pt>
                <c:pt idx="23">
                  <c:v>42130</c:v>
                </c:pt>
                <c:pt idx="24">
                  <c:v>42131</c:v>
                </c:pt>
                <c:pt idx="25">
                  <c:v>42132</c:v>
                </c:pt>
                <c:pt idx="26">
                  <c:v>42135</c:v>
                </c:pt>
                <c:pt idx="27">
                  <c:v>42136</c:v>
                </c:pt>
                <c:pt idx="28">
                  <c:v>42137</c:v>
                </c:pt>
                <c:pt idx="29">
                  <c:v>42138</c:v>
                </c:pt>
                <c:pt idx="30">
                  <c:v>42139</c:v>
                </c:pt>
                <c:pt idx="31">
                  <c:v>42142</c:v>
                </c:pt>
                <c:pt idx="32">
                  <c:v>42143</c:v>
                </c:pt>
                <c:pt idx="33">
                  <c:v>42144</c:v>
                </c:pt>
                <c:pt idx="34">
                  <c:v>42145</c:v>
                </c:pt>
                <c:pt idx="35">
                  <c:v>42146</c:v>
                </c:pt>
                <c:pt idx="36">
                  <c:v>42149</c:v>
                </c:pt>
                <c:pt idx="37">
                  <c:v>42150</c:v>
                </c:pt>
                <c:pt idx="38">
                  <c:v>42151</c:v>
                </c:pt>
                <c:pt idx="39">
                  <c:v>42152</c:v>
                </c:pt>
                <c:pt idx="40">
                  <c:v>42153</c:v>
                </c:pt>
                <c:pt idx="41">
                  <c:v>42156</c:v>
                </c:pt>
                <c:pt idx="42">
                  <c:v>42157</c:v>
                </c:pt>
                <c:pt idx="43">
                  <c:v>42158</c:v>
                </c:pt>
                <c:pt idx="44">
                  <c:v>42159</c:v>
                </c:pt>
                <c:pt idx="45">
                  <c:v>42160</c:v>
                </c:pt>
                <c:pt idx="46">
                  <c:v>42164</c:v>
                </c:pt>
                <c:pt idx="47">
                  <c:v>42165</c:v>
                </c:pt>
                <c:pt idx="48">
                  <c:v>42166</c:v>
                </c:pt>
                <c:pt idx="49">
                  <c:v>42167</c:v>
                </c:pt>
                <c:pt idx="50">
                  <c:v>42170</c:v>
                </c:pt>
                <c:pt idx="51">
                  <c:v>42171</c:v>
                </c:pt>
                <c:pt idx="52">
                  <c:v>42172</c:v>
                </c:pt>
                <c:pt idx="53">
                  <c:v>42173</c:v>
                </c:pt>
                <c:pt idx="54">
                  <c:v>42174</c:v>
                </c:pt>
                <c:pt idx="55">
                  <c:v>42177</c:v>
                </c:pt>
                <c:pt idx="56">
                  <c:v>42178</c:v>
                </c:pt>
                <c:pt idx="57">
                  <c:v>42179</c:v>
                </c:pt>
                <c:pt idx="58">
                  <c:v>42180</c:v>
                </c:pt>
                <c:pt idx="59">
                  <c:v>42181</c:v>
                </c:pt>
                <c:pt idx="60">
                  <c:v>42184</c:v>
                </c:pt>
                <c:pt idx="61">
                  <c:v>42185</c:v>
                </c:pt>
                <c:pt idx="62">
                  <c:v>42186</c:v>
                </c:pt>
                <c:pt idx="63">
                  <c:v>42187</c:v>
                </c:pt>
                <c:pt idx="64">
                  <c:v>42188</c:v>
                </c:pt>
                <c:pt idx="65">
                  <c:v>42191</c:v>
                </c:pt>
                <c:pt idx="66">
                  <c:v>42192</c:v>
                </c:pt>
                <c:pt idx="67">
                  <c:v>42193</c:v>
                </c:pt>
                <c:pt idx="68">
                  <c:v>42194</c:v>
                </c:pt>
                <c:pt idx="69">
                  <c:v>42195</c:v>
                </c:pt>
                <c:pt idx="70">
                  <c:v>42198</c:v>
                </c:pt>
                <c:pt idx="71">
                  <c:v>42199</c:v>
                </c:pt>
                <c:pt idx="72">
                  <c:v>42200</c:v>
                </c:pt>
                <c:pt idx="73">
                  <c:v>42201</c:v>
                </c:pt>
                <c:pt idx="74">
                  <c:v>42202</c:v>
                </c:pt>
                <c:pt idx="75">
                  <c:v>42205</c:v>
                </c:pt>
                <c:pt idx="76">
                  <c:v>42206</c:v>
                </c:pt>
                <c:pt idx="77">
                  <c:v>42207</c:v>
                </c:pt>
                <c:pt idx="78">
                  <c:v>42208</c:v>
                </c:pt>
                <c:pt idx="79">
                  <c:v>42209</c:v>
                </c:pt>
                <c:pt idx="80">
                  <c:v>42212</c:v>
                </c:pt>
                <c:pt idx="81">
                  <c:v>42213</c:v>
                </c:pt>
                <c:pt idx="82">
                  <c:v>42214</c:v>
                </c:pt>
                <c:pt idx="83">
                  <c:v>42215</c:v>
                </c:pt>
                <c:pt idx="84">
                  <c:v>42216</c:v>
                </c:pt>
                <c:pt idx="85">
                  <c:v>42220</c:v>
                </c:pt>
                <c:pt idx="86">
                  <c:v>42221</c:v>
                </c:pt>
                <c:pt idx="87">
                  <c:v>42222</c:v>
                </c:pt>
                <c:pt idx="88">
                  <c:v>42223</c:v>
                </c:pt>
                <c:pt idx="89">
                  <c:v>42226</c:v>
                </c:pt>
                <c:pt idx="90">
                  <c:v>42227</c:v>
                </c:pt>
                <c:pt idx="91">
                  <c:v>42228</c:v>
                </c:pt>
                <c:pt idx="92">
                  <c:v>42229</c:v>
                </c:pt>
                <c:pt idx="93">
                  <c:v>42230</c:v>
                </c:pt>
                <c:pt idx="94">
                  <c:v>42233</c:v>
                </c:pt>
                <c:pt idx="95">
                  <c:v>42234</c:v>
                </c:pt>
                <c:pt idx="96">
                  <c:v>42235</c:v>
                </c:pt>
                <c:pt idx="97">
                  <c:v>42236</c:v>
                </c:pt>
                <c:pt idx="98">
                  <c:v>42237</c:v>
                </c:pt>
                <c:pt idx="99">
                  <c:v>42240</c:v>
                </c:pt>
                <c:pt idx="100">
                  <c:v>42241</c:v>
                </c:pt>
                <c:pt idx="101">
                  <c:v>42242</c:v>
                </c:pt>
                <c:pt idx="102">
                  <c:v>42243</c:v>
                </c:pt>
                <c:pt idx="103">
                  <c:v>42244</c:v>
                </c:pt>
                <c:pt idx="104">
                  <c:v>42247</c:v>
                </c:pt>
                <c:pt idx="105">
                  <c:v>42248</c:v>
                </c:pt>
                <c:pt idx="106">
                  <c:v>42249</c:v>
                </c:pt>
                <c:pt idx="107">
                  <c:v>42250</c:v>
                </c:pt>
                <c:pt idx="108">
                  <c:v>42251</c:v>
                </c:pt>
                <c:pt idx="109">
                  <c:v>42254</c:v>
                </c:pt>
                <c:pt idx="110">
                  <c:v>42255</c:v>
                </c:pt>
                <c:pt idx="111">
                  <c:v>42256</c:v>
                </c:pt>
                <c:pt idx="112">
                  <c:v>42257</c:v>
                </c:pt>
                <c:pt idx="113">
                  <c:v>42258</c:v>
                </c:pt>
                <c:pt idx="114">
                  <c:v>42261</c:v>
                </c:pt>
                <c:pt idx="115">
                  <c:v>42262</c:v>
                </c:pt>
                <c:pt idx="116">
                  <c:v>42263</c:v>
                </c:pt>
                <c:pt idx="117">
                  <c:v>42264</c:v>
                </c:pt>
                <c:pt idx="118">
                  <c:v>42265</c:v>
                </c:pt>
                <c:pt idx="119">
                  <c:v>42268</c:v>
                </c:pt>
                <c:pt idx="120">
                  <c:v>42269</c:v>
                </c:pt>
                <c:pt idx="121">
                  <c:v>42270</c:v>
                </c:pt>
                <c:pt idx="122">
                  <c:v>42271</c:v>
                </c:pt>
                <c:pt idx="123">
                  <c:v>42272</c:v>
                </c:pt>
                <c:pt idx="124">
                  <c:v>42275</c:v>
                </c:pt>
                <c:pt idx="125">
                  <c:v>42276</c:v>
                </c:pt>
                <c:pt idx="126">
                  <c:v>42277</c:v>
                </c:pt>
                <c:pt idx="127">
                  <c:v>42278</c:v>
                </c:pt>
                <c:pt idx="128">
                  <c:v>42279</c:v>
                </c:pt>
                <c:pt idx="129">
                  <c:v>42283</c:v>
                </c:pt>
                <c:pt idx="130">
                  <c:v>42284</c:v>
                </c:pt>
                <c:pt idx="131">
                  <c:v>42285</c:v>
                </c:pt>
                <c:pt idx="132">
                  <c:v>42286</c:v>
                </c:pt>
                <c:pt idx="133">
                  <c:v>42289</c:v>
                </c:pt>
                <c:pt idx="134">
                  <c:v>42290</c:v>
                </c:pt>
                <c:pt idx="135">
                  <c:v>42291</c:v>
                </c:pt>
                <c:pt idx="136">
                  <c:v>42292</c:v>
                </c:pt>
                <c:pt idx="137">
                  <c:v>42293</c:v>
                </c:pt>
                <c:pt idx="138">
                  <c:v>42296</c:v>
                </c:pt>
                <c:pt idx="139">
                  <c:v>42297</c:v>
                </c:pt>
                <c:pt idx="140">
                  <c:v>42298</c:v>
                </c:pt>
                <c:pt idx="141">
                  <c:v>42299</c:v>
                </c:pt>
                <c:pt idx="142">
                  <c:v>42300</c:v>
                </c:pt>
                <c:pt idx="143">
                  <c:v>42303</c:v>
                </c:pt>
                <c:pt idx="144">
                  <c:v>42304</c:v>
                </c:pt>
                <c:pt idx="145">
                  <c:v>42305</c:v>
                </c:pt>
                <c:pt idx="146">
                  <c:v>42306</c:v>
                </c:pt>
                <c:pt idx="147">
                  <c:v>42307</c:v>
                </c:pt>
                <c:pt idx="148">
                  <c:v>42310</c:v>
                </c:pt>
                <c:pt idx="149">
                  <c:v>42311</c:v>
                </c:pt>
                <c:pt idx="150">
                  <c:v>42312</c:v>
                </c:pt>
                <c:pt idx="151">
                  <c:v>42313</c:v>
                </c:pt>
                <c:pt idx="152">
                  <c:v>42314</c:v>
                </c:pt>
                <c:pt idx="153">
                  <c:v>42317</c:v>
                </c:pt>
                <c:pt idx="154">
                  <c:v>42318</c:v>
                </c:pt>
                <c:pt idx="155">
                  <c:v>42319</c:v>
                </c:pt>
                <c:pt idx="156">
                  <c:v>42320</c:v>
                </c:pt>
                <c:pt idx="157">
                  <c:v>42321</c:v>
                </c:pt>
                <c:pt idx="158">
                  <c:v>42324</c:v>
                </c:pt>
                <c:pt idx="159">
                  <c:v>42325</c:v>
                </c:pt>
                <c:pt idx="160">
                  <c:v>42326</c:v>
                </c:pt>
                <c:pt idx="161">
                  <c:v>42327</c:v>
                </c:pt>
                <c:pt idx="162">
                  <c:v>42328</c:v>
                </c:pt>
                <c:pt idx="163">
                  <c:v>42331</c:v>
                </c:pt>
                <c:pt idx="164">
                  <c:v>42332</c:v>
                </c:pt>
                <c:pt idx="165">
                  <c:v>42333</c:v>
                </c:pt>
                <c:pt idx="166">
                  <c:v>42334</c:v>
                </c:pt>
                <c:pt idx="167">
                  <c:v>42335</c:v>
                </c:pt>
                <c:pt idx="168">
                  <c:v>42338</c:v>
                </c:pt>
                <c:pt idx="169">
                  <c:v>42339</c:v>
                </c:pt>
                <c:pt idx="170">
                  <c:v>42340</c:v>
                </c:pt>
                <c:pt idx="171">
                  <c:v>42341</c:v>
                </c:pt>
                <c:pt idx="172">
                  <c:v>42342</c:v>
                </c:pt>
                <c:pt idx="173">
                  <c:v>42345</c:v>
                </c:pt>
                <c:pt idx="174">
                  <c:v>42346</c:v>
                </c:pt>
                <c:pt idx="175">
                  <c:v>42347</c:v>
                </c:pt>
                <c:pt idx="176">
                  <c:v>42348</c:v>
                </c:pt>
                <c:pt idx="177">
                  <c:v>42349</c:v>
                </c:pt>
                <c:pt idx="178">
                  <c:v>42352</c:v>
                </c:pt>
                <c:pt idx="179">
                  <c:v>42353</c:v>
                </c:pt>
                <c:pt idx="180">
                  <c:v>42354</c:v>
                </c:pt>
                <c:pt idx="181">
                  <c:v>42355</c:v>
                </c:pt>
                <c:pt idx="182">
                  <c:v>42356</c:v>
                </c:pt>
                <c:pt idx="183">
                  <c:v>42359</c:v>
                </c:pt>
                <c:pt idx="184">
                  <c:v>42360</c:v>
                </c:pt>
                <c:pt idx="185">
                  <c:v>42361</c:v>
                </c:pt>
                <c:pt idx="186">
                  <c:v>42362</c:v>
                </c:pt>
                <c:pt idx="187">
                  <c:v>42367</c:v>
                </c:pt>
                <c:pt idx="188">
                  <c:v>42368</c:v>
                </c:pt>
                <c:pt idx="189">
                  <c:v>42369</c:v>
                </c:pt>
                <c:pt idx="190">
                  <c:v>42373</c:v>
                </c:pt>
                <c:pt idx="191">
                  <c:v>42374</c:v>
                </c:pt>
                <c:pt idx="192">
                  <c:v>42375</c:v>
                </c:pt>
                <c:pt idx="193">
                  <c:v>42376</c:v>
                </c:pt>
                <c:pt idx="194">
                  <c:v>42377</c:v>
                </c:pt>
                <c:pt idx="195">
                  <c:v>42380</c:v>
                </c:pt>
                <c:pt idx="196">
                  <c:v>42381</c:v>
                </c:pt>
                <c:pt idx="197">
                  <c:v>42382</c:v>
                </c:pt>
                <c:pt idx="198">
                  <c:v>42383</c:v>
                </c:pt>
                <c:pt idx="199">
                  <c:v>42384</c:v>
                </c:pt>
                <c:pt idx="200">
                  <c:v>42387</c:v>
                </c:pt>
                <c:pt idx="201">
                  <c:v>42388</c:v>
                </c:pt>
                <c:pt idx="202">
                  <c:v>42389</c:v>
                </c:pt>
                <c:pt idx="203">
                  <c:v>42390</c:v>
                </c:pt>
                <c:pt idx="204">
                  <c:v>42391</c:v>
                </c:pt>
                <c:pt idx="205">
                  <c:v>42394</c:v>
                </c:pt>
                <c:pt idx="206">
                  <c:v>42396</c:v>
                </c:pt>
                <c:pt idx="207">
                  <c:v>42397</c:v>
                </c:pt>
                <c:pt idx="208">
                  <c:v>42398</c:v>
                </c:pt>
                <c:pt idx="209">
                  <c:v>42401</c:v>
                </c:pt>
                <c:pt idx="210">
                  <c:v>42402</c:v>
                </c:pt>
                <c:pt idx="211">
                  <c:v>42403</c:v>
                </c:pt>
                <c:pt idx="212">
                  <c:v>42404</c:v>
                </c:pt>
                <c:pt idx="213">
                  <c:v>42405</c:v>
                </c:pt>
                <c:pt idx="214">
                  <c:v>42408</c:v>
                </c:pt>
                <c:pt idx="215">
                  <c:v>42409</c:v>
                </c:pt>
                <c:pt idx="216">
                  <c:v>42410</c:v>
                </c:pt>
                <c:pt idx="217">
                  <c:v>42411</c:v>
                </c:pt>
                <c:pt idx="218">
                  <c:v>42412</c:v>
                </c:pt>
                <c:pt idx="219">
                  <c:v>42415</c:v>
                </c:pt>
                <c:pt idx="220">
                  <c:v>42416</c:v>
                </c:pt>
                <c:pt idx="221">
                  <c:v>42417</c:v>
                </c:pt>
                <c:pt idx="222">
                  <c:v>42418</c:v>
                </c:pt>
                <c:pt idx="223">
                  <c:v>42419</c:v>
                </c:pt>
                <c:pt idx="224">
                  <c:v>42422</c:v>
                </c:pt>
                <c:pt idx="225">
                  <c:v>42423</c:v>
                </c:pt>
                <c:pt idx="226">
                  <c:v>42424</c:v>
                </c:pt>
                <c:pt idx="227">
                  <c:v>42425</c:v>
                </c:pt>
                <c:pt idx="228">
                  <c:v>42426</c:v>
                </c:pt>
                <c:pt idx="229">
                  <c:v>42429</c:v>
                </c:pt>
                <c:pt idx="230">
                  <c:v>42430</c:v>
                </c:pt>
                <c:pt idx="231">
                  <c:v>42431</c:v>
                </c:pt>
                <c:pt idx="232">
                  <c:v>42432</c:v>
                </c:pt>
                <c:pt idx="233">
                  <c:v>42433</c:v>
                </c:pt>
                <c:pt idx="234">
                  <c:v>42436</c:v>
                </c:pt>
                <c:pt idx="235">
                  <c:v>42437</c:v>
                </c:pt>
                <c:pt idx="236">
                  <c:v>42438</c:v>
                </c:pt>
                <c:pt idx="237">
                  <c:v>42439</c:v>
                </c:pt>
                <c:pt idx="238">
                  <c:v>42440</c:v>
                </c:pt>
                <c:pt idx="239">
                  <c:v>42443</c:v>
                </c:pt>
                <c:pt idx="240">
                  <c:v>42444</c:v>
                </c:pt>
                <c:pt idx="241">
                  <c:v>42445</c:v>
                </c:pt>
                <c:pt idx="242">
                  <c:v>42446</c:v>
                </c:pt>
                <c:pt idx="243">
                  <c:v>42447</c:v>
                </c:pt>
                <c:pt idx="244">
                  <c:v>42450</c:v>
                </c:pt>
                <c:pt idx="245">
                  <c:v>42451</c:v>
                </c:pt>
                <c:pt idx="246">
                  <c:v>42452</c:v>
                </c:pt>
                <c:pt idx="247">
                  <c:v>42453</c:v>
                </c:pt>
                <c:pt idx="248">
                  <c:v>42458</c:v>
                </c:pt>
                <c:pt idx="249">
                  <c:v>42459</c:v>
                </c:pt>
                <c:pt idx="250">
                  <c:v>42460</c:v>
                </c:pt>
                <c:pt idx="251">
                  <c:v>42461</c:v>
                </c:pt>
                <c:pt idx="252">
                  <c:v>42464</c:v>
                </c:pt>
                <c:pt idx="253">
                  <c:v>42465</c:v>
                </c:pt>
                <c:pt idx="254">
                  <c:v>42466</c:v>
                </c:pt>
                <c:pt idx="255">
                  <c:v>42467</c:v>
                </c:pt>
                <c:pt idx="256">
                  <c:v>42468</c:v>
                </c:pt>
                <c:pt idx="257">
                  <c:v>42471</c:v>
                </c:pt>
                <c:pt idx="258">
                  <c:v>42472</c:v>
                </c:pt>
                <c:pt idx="259">
                  <c:v>42473</c:v>
                </c:pt>
                <c:pt idx="260">
                  <c:v>42474</c:v>
                </c:pt>
                <c:pt idx="261">
                  <c:v>42475</c:v>
                </c:pt>
                <c:pt idx="262">
                  <c:v>42478</c:v>
                </c:pt>
                <c:pt idx="263">
                  <c:v>42479</c:v>
                </c:pt>
                <c:pt idx="264">
                  <c:v>42480</c:v>
                </c:pt>
                <c:pt idx="265">
                  <c:v>42481</c:v>
                </c:pt>
                <c:pt idx="266">
                  <c:v>42482</c:v>
                </c:pt>
                <c:pt idx="267">
                  <c:v>42486</c:v>
                </c:pt>
                <c:pt idx="268">
                  <c:v>42487</c:v>
                </c:pt>
                <c:pt idx="269">
                  <c:v>42488</c:v>
                </c:pt>
                <c:pt idx="270">
                  <c:v>42489</c:v>
                </c:pt>
                <c:pt idx="271">
                  <c:v>42492</c:v>
                </c:pt>
                <c:pt idx="272">
                  <c:v>42493</c:v>
                </c:pt>
                <c:pt idx="273">
                  <c:v>42494</c:v>
                </c:pt>
                <c:pt idx="274">
                  <c:v>42495</c:v>
                </c:pt>
                <c:pt idx="275">
                  <c:v>42496</c:v>
                </c:pt>
                <c:pt idx="276">
                  <c:v>42499</c:v>
                </c:pt>
                <c:pt idx="277">
                  <c:v>42500</c:v>
                </c:pt>
                <c:pt idx="278">
                  <c:v>42501</c:v>
                </c:pt>
                <c:pt idx="279">
                  <c:v>42502</c:v>
                </c:pt>
                <c:pt idx="280">
                  <c:v>42503</c:v>
                </c:pt>
                <c:pt idx="281">
                  <c:v>42506</c:v>
                </c:pt>
                <c:pt idx="282">
                  <c:v>42507</c:v>
                </c:pt>
                <c:pt idx="283">
                  <c:v>42508</c:v>
                </c:pt>
                <c:pt idx="284">
                  <c:v>42509</c:v>
                </c:pt>
                <c:pt idx="285">
                  <c:v>42510</c:v>
                </c:pt>
                <c:pt idx="286">
                  <c:v>42513</c:v>
                </c:pt>
                <c:pt idx="287">
                  <c:v>42514</c:v>
                </c:pt>
                <c:pt idx="288">
                  <c:v>42515</c:v>
                </c:pt>
                <c:pt idx="289">
                  <c:v>42516</c:v>
                </c:pt>
                <c:pt idx="290">
                  <c:v>42517</c:v>
                </c:pt>
                <c:pt idx="291">
                  <c:v>42520</c:v>
                </c:pt>
                <c:pt idx="292">
                  <c:v>42521</c:v>
                </c:pt>
                <c:pt idx="293">
                  <c:v>42522</c:v>
                </c:pt>
                <c:pt idx="294">
                  <c:v>42523</c:v>
                </c:pt>
                <c:pt idx="295">
                  <c:v>42524</c:v>
                </c:pt>
                <c:pt idx="296">
                  <c:v>42527</c:v>
                </c:pt>
                <c:pt idx="297">
                  <c:v>42528</c:v>
                </c:pt>
                <c:pt idx="298">
                  <c:v>42529</c:v>
                </c:pt>
                <c:pt idx="299">
                  <c:v>42530</c:v>
                </c:pt>
                <c:pt idx="300">
                  <c:v>42531</c:v>
                </c:pt>
                <c:pt idx="301">
                  <c:v>42535</c:v>
                </c:pt>
                <c:pt idx="302">
                  <c:v>42536</c:v>
                </c:pt>
                <c:pt idx="303">
                  <c:v>42537</c:v>
                </c:pt>
                <c:pt idx="304">
                  <c:v>42538</c:v>
                </c:pt>
                <c:pt idx="305">
                  <c:v>42541</c:v>
                </c:pt>
                <c:pt idx="306">
                  <c:v>42542</c:v>
                </c:pt>
                <c:pt idx="307">
                  <c:v>42543</c:v>
                </c:pt>
                <c:pt idx="308">
                  <c:v>42544</c:v>
                </c:pt>
                <c:pt idx="309">
                  <c:v>42545</c:v>
                </c:pt>
                <c:pt idx="310">
                  <c:v>42548</c:v>
                </c:pt>
                <c:pt idx="311">
                  <c:v>42549</c:v>
                </c:pt>
                <c:pt idx="312">
                  <c:v>42550</c:v>
                </c:pt>
                <c:pt idx="313">
                  <c:v>42551</c:v>
                </c:pt>
                <c:pt idx="314">
                  <c:v>42552</c:v>
                </c:pt>
                <c:pt idx="315">
                  <c:v>42555</c:v>
                </c:pt>
                <c:pt idx="316">
                  <c:v>42556</c:v>
                </c:pt>
                <c:pt idx="317">
                  <c:v>42557</c:v>
                </c:pt>
                <c:pt idx="318">
                  <c:v>42558</c:v>
                </c:pt>
                <c:pt idx="319">
                  <c:v>42559</c:v>
                </c:pt>
                <c:pt idx="320">
                  <c:v>42562</c:v>
                </c:pt>
                <c:pt idx="321">
                  <c:v>42563</c:v>
                </c:pt>
                <c:pt idx="322">
                  <c:v>42564</c:v>
                </c:pt>
                <c:pt idx="323">
                  <c:v>42565</c:v>
                </c:pt>
                <c:pt idx="324">
                  <c:v>42566</c:v>
                </c:pt>
                <c:pt idx="325">
                  <c:v>42569</c:v>
                </c:pt>
                <c:pt idx="326">
                  <c:v>42570</c:v>
                </c:pt>
                <c:pt idx="327">
                  <c:v>42571</c:v>
                </c:pt>
                <c:pt idx="328">
                  <c:v>42572</c:v>
                </c:pt>
                <c:pt idx="329">
                  <c:v>42573</c:v>
                </c:pt>
                <c:pt idx="330">
                  <c:v>42576</c:v>
                </c:pt>
                <c:pt idx="331">
                  <c:v>42577</c:v>
                </c:pt>
                <c:pt idx="332">
                  <c:v>42578</c:v>
                </c:pt>
                <c:pt idx="333">
                  <c:v>42579</c:v>
                </c:pt>
                <c:pt idx="334">
                  <c:v>42580</c:v>
                </c:pt>
                <c:pt idx="335">
                  <c:v>42583</c:v>
                </c:pt>
                <c:pt idx="336">
                  <c:v>42584</c:v>
                </c:pt>
                <c:pt idx="337">
                  <c:v>42585</c:v>
                </c:pt>
                <c:pt idx="338">
                  <c:v>42586</c:v>
                </c:pt>
                <c:pt idx="339">
                  <c:v>42587</c:v>
                </c:pt>
                <c:pt idx="340">
                  <c:v>42590</c:v>
                </c:pt>
                <c:pt idx="341">
                  <c:v>42591</c:v>
                </c:pt>
                <c:pt idx="342">
                  <c:v>42592</c:v>
                </c:pt>
                <c:pt idx="343">
                  <c:v>42593</c:v>
                </c:pt>
                <c:pt idx="344">
                  <c:v>42594</c:v>
                </c:pt>
                <c:pt idx="345">
                  <c:v>42597</c:v>
                </c:pt>
                <c:pt idx="346">
                  <c:v>42598</c:v>
                </c:pt>
                <c:pt idx="347">
                  <c:v>42599</c:v>
                </c:pt>
                <c:pt idx="348">
                  <c:v>42600</c:v>
                </c:pt>
                <c:pt idx="349">
                  <c:v>42601</c:v>
                </c:pt>
                <c:pt idx="350">
                  <c:v>42604</c:v>
                </c:pt>
                <c:pt idx="351">
                  <c:v>42605</c:v>
                </c:pt>
                <c:pt idx="352">
                  <c:v>42606</c:v>
                </c:pt>
                <c:pt idx="353">
                  <c:v>42607</c:v>
                </c:pt>
                <c:pt idx="354">
                  <c:v>42608</c:v>
                </c:pt>
                <c:pt idx="355">
                  <c:v>42611</c:v>
                </c:pt>
                <c:pt idx="356">
                  <c:v>42612</c:v>
                </c:pt>
                <c:pt idx="357">
                  <c:v>42613</c:v>
                </c:pt>
                <c:pt idx="358">
                  <c:v>42614</c:v>
                </c:pt>
                <c:pt idx="359">
                  <c:v>42615</c:v>
                </c:pt>
                <c:pt idx="360">
                  <c:v>42618</c:v>
                </c:pt>
                <c:pt idx="361">
                  <c:v>42619</c:v>
                </c:pt>
                <c:pt idx="362">
                  <c:v>42620</c:v>
                </c:pt>
                <c:pt idx="363">
                  <c:v>42621</c:v>
                </c:pt>
                <c:pt idx="364">
                  <c:v>42622</c:v>
                </c:pt>
                <c:pt idx="365">
                  <c:v>42625</c:v>
                </c:pt>
                <c:pt idx="366">
                  <c:v>42626</c:v>
                </c:pt>
                <c:pt idx="367">
                  <c:v>42627</c:v>
                </c:pt>
                <c:pt idx="368">
                  <c:v>42628</c:v>
                </c:pt>
                <c:pt idx="369">
                  <c:v>42629</c:v>
                </c:pt>
                <c:pt idx="370">
                  <c:v>42632</c:v>
                </c:pt>
                <c:pt idx="371">
                  <c:v>42633</c:v>
                </c:pt>
                <c:pt idx="372">
                  <c:v>42634</c:v>
                </c:pt>
                <c:pt idx="373">
                  <c:v>42635</c:v>
                </c:pt>
                <c:pt idx="374">
                  <c:v>42636</c:v>
                </c:pt>
                <c:pt idx="375">
                  <c:v>42639</c:v>
                </c:pt>
                <c:pt idx="376">
                  <c:v>42640</c:v>
                </c:pt>
                <c:pt idx="377">
                  <c:v>42641</c:v>
                </c:pt>
                <c:pt idx="378">
                  <c:v>42642</c:v>
                </c:pt>
                <c:pt idx="379">
                  <c:v>42643</c:v>
                </c:pt>
                <c:pt idx="380">
                  <c:v>42646</c:v>
                </c:pt>
                <c:pt idx="381">
                  <c:v>42647</c:v>
                </c:pt>
                <c:pt idx="382">
                  <c:v>42648</c:v>
                </c:pt>
                <c:pt idx="383">
                  <c:v>42649</c:v>
                </c:pt>
                <c:pt idx="384">
                  <c:v>42650</c:v>
                </c:pt>
                <c:pt idx="385">
                  <c:v>42653</c:v>
                </c:pt>
                <c:pt idx="386">
                  <c:v>42654</c:v>
                </c:pt>
                <c:pt idx="387">
                  <c:v>42655</c:v>
                </c:pt>
                <c:pt idx="388">
                  <c:v>42656</c:v>
                </c:pt>
                <c:pt idx="389">
                  <c:v>42657</c:v>
                </c:pt>
                <c:pt idx="390">
                  <c:v>42660</c:v>
                </c:pt>
                <c:pt idx="391">
                  <c:v>42661</c:v>
                </c:pt>
              </c:numCache>
            </c:numRef>
          </c:cat>
          <c:val>
            <c:numRef>
              <c:f>'Graph - historical bond yields'!$E$33:$E$424</c:f>
              <c:numCache>
                <c:formatCode>0.00%</c:formatCode>
                <c:ptCount val="392"/>
                <c:pt idx="0">
                  <c:v>2.4550000000000002E-2</c:v>
                </c:pt>
                <c:pt idx="1">
                  <c:v>2.4150000000000001E-2</c:v>
                </c:pt>
                <c:pt idx="2">
                  <c:v>2.4649999999999998E-2</c:v>
                </c:pt>
                <c:pt idx="3">
                  <c:v>2.445E-2</c:v>
                </c:pt>
                <c:pt idx="4">
                  <c:v>2.46E-2</c:v>
                </c:pt>
                <c:pt idx="5">
                  <c:v>2.4799999999999999E-2</c:v>
                </c:pt>
                <c:pt idx="6">
                  <c:v>2.4550000000000002E-2</c:v>
                </c:pt>
                <c:pt idx="7">
                  <c:v>2.4150000000000001E-2</c:v>
                </c:pt>
                <c:pt idx="8">
                  <c:v>2.3900000000000001E-2</c:v>
                </c:pt>
                <c:pt idx="9">
                  <c:v>2.4700000000000003E-2</c:v>
                </c:pt>
                <c:pt idx="10">
                  <c:v>2.4500000000000001E-2</c:v>
                </c:pt>
                <c:pt idx="11">
                  <c:v>2.5000000000000001E-2</c:v>
                </c:pt>
                <c:pt idx="12">
                  <c:v>2.495E-2</c:v>
                </c:pt>
                <c:pt idx="13">
                  <c:v>2.5350000000000001E-2</c:v>
                </c:pt>
                <c:pt idx="14">
                  <c:v>2.6249999999999999E-2</c:v>
                </c:pt>
                <c:pt idx="15">
                  <c:v>2.6349999999999998E-2</c:v>
                </c:pt>
                <c:pt idx="16">
                  <c:v>2.605E-2</c:v>
                </c:pt>
                <c:pt idx="17">
                  <c:v>2.6600000000000002E-2</c:v>
                </c:pt>
                <c:pt idx="18">
                  <c:v>2.7000000000000003E-2</c:v>
                </c:pt>
                <c:pt idx="19">
                  <c:v>2.7549999999999998E-2</c:v>
                </c:pt>
                <c:pt idx="20">
                  <c:v>2.7900000000000001E-2</c:v>
                </c:pt>
                <c:pt idx="21">
                  <c:v>2.7999999999999997E-2</c:v>
                </c:pt>
                <c:pt idx="22">
                  <c:v>2.8999999999999998E-2</c:v>
                </c:pt>
                <c:pt idx="23">
                  <c:v>3.0350000000000002E-2</c:v>
                </c:pt>
                <c:pt idx="24">
                  <c:v>3.1050000000000001E-2</c:v>
                </c:pt>
                <c:pt idx="25">
                  <c:v>2.9500000000000002E-2</c:v>
                </c:pt>
                <c:pt idx="26">
                  <c:v>2.9649999999999999E-2</c:v>
                </c:pt>
                <c:pt idx="27">
                  <c:v>3.1600000000000003E-2</c:v>
                </c:pt>
                <c:pt idx="28">
                  <c:v>3.0699999999999998E-2</c:v>
                </c:pt>
                <c:pt idx="29">
                  <c:v>3.1200000000000002E-2</c:v>
                </c:pt>
                <c:pt idx="30">
                  <c:v>3.0249999999999999E-2</c:v>
                </c:pt>
                <c:pt idx="31">
                  <c:v>2.9950000000000001E-2</c:v>
                </c:pt>
                <c:pt idx="32">
                  <c:v>3.0699999999999998E-2</c:v>
                </c:pt>
                <c:pt idx="33">
                  <c:v>3.0950000000000002E-2</c:v>
                </c:pt>
                <c:pt idx="34">
                  <c:v>3.065E-2</c:v>
                </c:pt>
                <c:pt idx="35">
                  <c:v>3.04E-2</c:v>
                </c:pt>
                <c:pt idx="36">
                  <c:v>3.0299999999999997E-2</c:v>
                </c:pt>
                <c:pt idx="37">
                  <c:v>3.0350000000000002E-2</c:v>
                </c:pt>
                <c:pt idx="38">
                  <c:v>2.955E-2</c:v>
                </c:pt>
                <c:pt idx="39">
                  <c:v>2.8999999999999998E-2</c:v>
                </c:pt>
                <c:pt idx="40">
                  <c:v>2.8450000000000003E-2</c:v>
                </c:pt>
                <c:pt idx="41">
                  <c:v>2.8300000000000002E-2</c:v>
                </c:pt>
                <c:pt idx="42">
                  <c:v>2.86E-2</c:v>
                </c:pt>
                <c:pt idx="43">
                  <c:v>3.015E-2</c:v>
                </c:pt>
                <c:pt idx="44">
                  <c:v>3.1649999999999998E-2</c:v>
                </c:pt>
                <c:pt idx="45">
                  <c:v>3.1649999999999998E-2</c:v>
                </c:pt>
                <c:pt idx="46">
                  <c:v>3.0899999999999997E-2</c:v>
                </c:pt>
                <c:pt idx="47">
                  <c:v>3.175E-2</c:v>
                </c:pt>
                <c:pt idx="48">
                  <c:v>3.2750000000000001E-2</c:v>
                </c:pt>
                <c:pt idx="49">
                  <c:v>3.1400000000000004E-2</c:v>
                </c:pt>
                <c:pt idx="50">
                  <c:v>3.125E-2</c:v>
                </c:pt>
                <c:pt idx="51">
                  <c:v>3.125E-2</c:v>
                </c:pt>
                <c:pt idx="52">
                  <c:v>3.1150000000000001E-2</c:v>
                </c:pt>
                <c:pt idx="53">
                  <c:v>2.9700000000000001E-2</c:v>
                </c:pt>
                <c:pt idx="54">
                  <c:v>3.005E-2</c:v>
                </c:pt>
                <c:pt idx="55">
                  <c:v>3.0750000000000003E-2</c:v>
                </c:pt>
                <c:pt idx="56">
                  <c:v>3.1899999999999998E-2</c:v>
                </c:pt>
                <c:pt idx="57">
                  <c:v>3.175E-2</c:v>
                </c:pt>
                <c:pt idx="58">
                  <c:v>3.1850000000000003E-2</c:v>
                </c:pt>
                <c:pt idx="59">
                  <c:v>3.1850000000000003E-2</c:v>
                </c:pt>
                <c:pt idx="60">
                  <c:v>3.0800000000000001E-2</c:v>
                </c:pt>
                <c:pt idx="61">
                  <c:v>3.1349999999999996E-2</c:v>
                </c:pt>
                <c:pt idx="62">
                  <c:v>3.1400000000000004E-2</c:v>
                </c:pt>
                <c:pt idx="63">
                  <c:v>3.2400000000000005E-2</c:v>
                </c:pt>
                <c:pt idx="64">
                  <c:v>3.2099999999999997E-2</c:v>
                </c:pt>
                <c:pt idx="65">
                  <c:v>3.0699999999999998E-2</c:v>
                </c:pt>
                <c:pt idx="66">
                  <c:v>3.04E-2</c:v>
                </c:pt>
                <c:pt idx="67">
                  <c:v>2.8849999999999997E-2</c:v>
                </c:pt>
                <c:pt idx="68">
                  <c:v>2.9449999999999997E-2</c:v>
                </c:pt>
                <c:pt idx="69">
                  <c:v>3.0800000000000001E-2</c:v>
                </c:pt>
                <c:pt idx="70">
                  <c:v>3.1400000000000004E-2</c:v>
                </c:pt>
                <c:pt idx="71">
                  <c:v>3.1649999999999998E-2</c:v>
                </c:pt>
                <c:pt idx="72">
                  <c:v>3.1800000000000002E-2</c:v>
                </c:pt>
                <c:pt idx="73">
                  <c:v>3.1150000000000001E-2</c:v>
                </c:pt>
                <c:pt idx="74">
                  <c:v>3.0899999999999997E-2</c:v>
                </c:pt>
                <c:pt idx="75">
                  <c:v>3.0600000000000002E-2</c:v>
                </c:pt>
                <c:pt idx="76">
                  <c:v>3.0750000000000003E-2</c:v>
                </c:pt>
                <c:pt idx="77">
                  <c:v>3.04E-2</c:v>
                </c:pt>
                <c:pt idx="78">
                  <c:v>0.03</c:v>
                </c:pt>
                <c:pt idx="79">
                  <c:v>2.9600000000000001E-2</c:v>
                </c:pt>
                <c:pt idx="80">
                  <c:v>2.8999999999999998E-2</c:v>
                </c:pt>
                <c:pt idx="81">
                  <c:v>2.9049999999999999E-2</c:v>
                </c:pt>
                <c:pt idx="82">
                  <c:v>2.9399999999999999E-2</c:v>
                </c:pt>
                <c:pt idx="83">
                  <c:v>2.9900000000000003E-2</c:v>
                </c:pt>
                <c:pt idx="84">
                  <c:v>2.9049999999999999E-2</c:v>
                </c:pt>
                <c:pt idx="85">
                  <c:v>2.8799999999999999E-2</c:v>
                </c:pt>
                <c:pt idx="86">
                  <c:v>2.9500000000000002E-2</c:v>
                </c:pt>
                <c:pt idx="87">
                  <c:v>2.9700000000000001E-2</c:v>
                </c:pt>
                <c:pt idx="88">
                  <c:v>2.9900000000000003E-2</c:v>
                </c:pt>
                <c:pt idx="89">
                  <c:v>2.92E-2</c:v>
                </c:pt>
                <c:pt idx="90">
                  <c:v>2.9249999999999998E-2</c:v>
                </c:pt>
                <c:pt idx="91">
                  <c:v>2.81E-2</c:v>
                </c:pt>
                <c:pt idx="92">
                  <c:v>2.8849999999999997E-2</c:v>
                </c:pt>
                <c:pt idx="93">
                  <c:v>2.9300000000000003E-2</c:v>
                </c:pt>
                <c:pt idx="94">
                  <c:v>2.9300000000000003E-2</c:v>
                </c:pt>
                <c:pt idx="95">
                  <c:v>2.8900000000000002E-2</c:v>
                </c:pt>
                <c:pt idx="96">
                  <c:v>2.8900000000000002E-2</c:v>
                </c:pt>
                <c:pt idx="97">
                  <c:v>2.8149999999999998E-2</c:v>
                </c:pt>
                <c:pt idx="98">
                  <c:v>2.7349999999999999E-2</c:v>
                </c:pt>
                <c:pt idx="99">
                  <c:v>2.6450000000000001E-2</c:v>
                </c:pt>
                <c:pt idx="100">
                  <c:v>2.7450000000000002E-2</c:v>
                </c:pt>
                <c:pt idx="101">
                  <c:v>2.8050000000000002E-2</c:v>
                </c:pt>
                <c:pt idx="102">
                  <c:v>2.8549999999999999E-2</c:v>
                </c:pt>
                <c:pt idx="103">
                  <c:v>2.8799999999999999E-2</c:v>
                </c:pt>
                <c:pt idx="104">
                  <c:v>2.81E-2</c:v>
                </c:pt>
                <c:pt idx="105">
                  <c:v>2.785E-2</c:v>
                </c:pt>
                <c:pt idx="106">
                  <c:v>2.835E-2</c:v>
                </c:pt>
                <c:pt idx="107">
                  <c:v>2.835E-2</c:v>
                </c:pt>
                <c:pt idx="108">
                  <c:v>2.775E-2</c:v>
                </c:pt>
                <c:pt idx="109">
                  <c:v>2.81E-2</c:v>
                </c:pt>
                <c:pt idx="110">
                  <c:v>2.8149999999999998E-2</c:v>
                </c:pt>
                <c:pt idx="111">
                  <c:v>2.8849999999999997E-2</c:v>
                </c:pt>
                <c:pt idx="112">
                  <c:v>2.86E-2</c:v>
                </c:pt>
                <c:pt idx="113">
                  <c:v>2.8799999999999999E-2</c:v>
                </c:pt>
                <c:pt idx="114">
                  <c:v>2.8399999999999998E-2</c:v>
                </c:pt>
                <c:pt idx="115">
                  <c:v>2.8250000000000001E-2</c:v>
                </c:pt>
                <c:pt idx="116">
                  <c:v>2.9449999999999997E-2</c:v>
                </c:pt>
                <c:pt idx="117">
                  <c:v>3.015E-2</c:v>
                </c:pt>
                <c:pt idx="118">
                  <c:v>2.92E-2</c:v>
                </c:pt>
                <c:pt idx="119">
                  <c:v>2.8650000000000002E-2</c:v>
                </c:pt>
                <c:pt idx="120">
                  <c:v>2.8999999999999998E-2</c:v>
                </c:pt>
                <c:pt idx="121">
                  <c:v>2.8149999999999998E-2</c:v>
                </c:pt>
                <c:pt idx="122">
                  <c:v>2.8050000000000002E-2</c:v>
                </c:pt>
                <c:pt idx="123">
                  <c:v>2.8399999999999998E-2</c:v>
                </c:pt>
                <c:pt idx="124">
                  <c:v>2.835E-2</c:v>
                </c:pt>
                <c:pt idx="125">
                  <c:v>2.7300000000000001E-2</c:v>
                </c:pt>
                <c:pt idx="126">
                  <c:v>2.75E-2</c:v>
                </c:pt>
                <c:pt idx="127">
                  <c:v>2.7650000000000001E-2</c:v>
                </c:pt>
                <c:pt idx="128">
                  <c:v>2.7650000000000001E-2</c:v>
                </c:pt>
                <c:pt idx="129">
                  <c:v>2.75E-2</c:v>
                </c:pt>
                <c:pt idx="130">
                  <c:v>2.775E-2</c:v>
                </c:pt>
                <c:pt idx="131">
                  <c:v>2.7650000000000001E-2</c:v>
                </c:pt>
                <c:pt idx="132">
                  <c:v>2.8500000000000001E-2</c:v>
                </c:pt>
                <c:pt idx="133">
                  <c:v>2.8500000000000001E-2</c:v>
                </c:pt>
                <c:pt idx="134">
                  <c:v>2.8050000000000002E-2</c:v>
                </c:pt>
                <c:pt idx="135">
                  <c:v>2.7300000000000001E-2</c:v>
                </c:pt>
                <c:pt idx="136">
                  <c:v>2.7000000000000003E-2</c:v>
                </c:pt>
                <c:pt idx="137">
                  <c:v>2.7349999999999999E-2</c:v>
                </c:pt>
                <c:pt idx="138">
                  <c:v>2.7349999999999999E-2</c:v>
                </c:pt>
                <c:pt idx="139">
                  <c:v>2.7549999999999998E-2</c:v>
                </c:pt>
                <c:pt idx="140">
                  <c:v>2.7949999999999999E-2</c:v>
                </c:pt>
                <c:pt idx="141">
                  <c:v>2.7650000000000001E-2</c:v>
                </c:pt>
                <c:pt idx="142">
                  <c:v>2.75E-2</c:v>
                </c:pt>
                <c:pt idx="143">
                  <c:v>2.7949999999999999E-2</c:v>
                </c:pt>
                <c:pt idx="144">
                  <c:v>2.7650000000000001E-2</c:v>
                </c:pt>
                <c:pt idx="145">
                  <c:v>2.7099999999999999E-2</c:v>
                </c:pt>
                <c:pt idx="146">
                  <c:v>2.7149999999999997E-2</c:v>
                </c:pt>
                <c:pt idx="147">
                  <c:v>2.7450000000000002E-2</c:v>
                </c:pt>
                <c:pt idx="148">
                  <c:v>2.7549999999999998E-2</c:v>
                </c:pt>
                <c:pt idx="149">
                  <c:v>2.8149999999999998E-2</c:v>
                </c:pt>
                <c:pt idx="150">
                  <c:v>2.8650000000000002E-2</c:v>
                </c:pt>
                <c:pt idx="151">
                  <c:v>2.92E-2</c:v>
                </c:pt>
                <c:pt idx="152">
                  <c:v>2.9249999999999998E-2</c:v>
                </c:pt>
                <c:pt idx="153">
                  <c:v>3.04E-2</c:v>
                </c:pt>
                <c:pt idx="154">
                  <c:v>3.0249999999999999E-2</c:v>
                </c:pt>
                <c:pt idx="155">
                  <c:v>0.03</c:v>
                </c:pt>
                <c:pt idx="156">
                  <c:v>3.0849999999999999E-2</c:v>
                </c:pt>
                <c:pt idx="157">
                  <c:v>3.0899999999999997E-2</c:v>
                </c:pt>
                <c:pt idx="158">
                  <c:v>3.0299999999999997E-2</c:v>
                </c:pt>
                <c:pt idx="159">
                  <c:v>3.0499999999999999E-2</c:v>
                </c:pt>
                <c:pt idx="160">
                  <c:v>3.0249999999999999E-2</c:v>
                </c:pt>
                <c:pt idx="161">
                  <c:v>3.0499999999999999E-2</c:v>
                </c:pt>
                <c:pt idx="162">
                  <c:v>3.0350000000000002E-2</c:v>
                </c:pt>
                <c:pt idx="163">
                  <c:v>3.0699999999999998E-2</c:v>
                </c:pt>
                <c:pt idx="164">
                  <c:v>3.0550000000000001E-2</c:v>
                </c:pt>
                <c:pt idx="165">
                  <c:v>3.0099999999999998E-2</c:v>
                </c:pt>
                <c:pt idx="166">
                  <c:v>2.955E-2</c:v>
                </c:pt>
                <c:pt idx="167">
                  <c:v>2.98E-2</c:v>
                </c:pt>
                <c:pt idx="168">
                  <c:v>2.9900000000000003E-2</c:v>
                </c:pt>
                <c:pt idx="169">
                  <c:v>2.9700000000000001E-2</c:v>
                </c:pt>
                <c:pt idx="170">
                  <c:v>2.9300000000000003E-2</c:v>
                </c:pt>
                <c:pt idx="171">
                  <c:v>2.9700000000000001E-2</c:v>
                </c:pt>
                <c:pt idx="172">
                  <c:v>3.0800000000000001E-2</c:v>
                </c:pt>
                <c:pt idx="173">
                  <c:v>3.0849999999999999E-2</c:v>
                </c:pt>
                <c:pt idx="174">
                  <c:v>2.9700000000000001E-2</c:v>
                </c:pt>
                <c:pt idx="175">
                  <c:v>2.9500000000000002E-2</c:v>
                </c:pt>
                <c:pt idx="176">
                  <c:v>2.98E-2</c:v>
                </c:pt>
                <c:pt idx="177">
                  <c:v>2.98E-2</c:v>
                </c:pt>
                <c:pt idx="178">
                  <c:v>2.9449999999999997E-2</c:v>
                </c:pt>
                <c:pt idx="179">
                  <c:v>2.9500000000000002E-2</c:v>
                </c:pt>
                <c:pt idx="180">
                  <c:v>2.9950000000000001E-2</c:v>
                </c:pt>
                <c:pt idx="181">
                  <c:v>2.9750000000000002E-2</c:v>
                </c:pt>
                <c:pt idx="182">
                  <c:v>2.8900000000000002E-2</c:v>
                </c:pt>
                <c:pt idx="183">
                  <c:v>2.8799999999999999E-2</c:v>
                </c:pt>
                <c:pt idx="184">
                  <c:v>2.86E-2</c:v>
                </c:pt>
                <c:pt idx="185">
                  <c:v>2.9049999999999999E-2</c:v>
                </c:pt>
                <c:pt idx="186">
                  <c:v>2.895E-2</c:v>
                </c:pt>
                <c:pt idx="187">
                  <c:v>2.8149999999999998E-2</c:v>
                </c:pt>
                <c:pt idx="188">
                  <c:v>2.8750000000000001E-2</c:v>
                </c:pt>
                <c:pt idx="189">
                  <c:v>2.955E-2</c:v>
                </c:pt>
                <c:pt idx="190">
                  <c:v>2.8849999999999997E-2</c:v>
                </c:pt>
                <c:pt idx="191">
                  <c:v>2.8750000000000001E-2</c:v>
                </c:pt>
                <c:pt idx="192">
                  <c:v>2.8399999999999998E-2</c:v>
                </c:pt>
                <c:pt idx="193">
                  <c:v>2.785E-2</c:v>
                </c:pt>
                <c:pt idx="194">
                  <c:v>2.8500000000000001E-2</c:v>
                </c:pt>
                <c:pt idx="195">
                  <c:v>2.8199999999999999E-2</c:v>
                </c:pt>
                <c:pt idx="196">
                  <c:v>2.86E-2</c:v>
                </c:pt>
                <c:pt idx="197">
                  <c:v>2.8300000000000002E-2</c:v>
                </c:pt>
                <c:pt idx="198">
                  <c:v>2.75E-2</c:v>
                </c:pt>
                <c:pt idx="199">
                  <c:v>2.7650000000000001E-2</c:v>
                </c:pt>
                <c:pt idx="200">
                  <c:v>2.7650000000000001E-2</c:v>
                </c:pt>
                <c:pt idx="201">
                  <c:v>2.785E-2</c:v>
                </c:pt>
                <c:pt idx="202">
                  <c:v>2.7300000000000001E-2</c:v>
                </c:pt>
                <c:pt idx="203">
                  <c:v>2.76E-2</c:v>
                </c:pt>
                <c:pt idx="204">
                  <c:v>2.7999999999999997E-2</c:v>
                </c:pt>
                <c:pt idx="205">
                  <c:v>2.8050000000000002E-2</c:v>
                </c:pt>
                <c:pt idx="206">
                  <c:v>2.7450000000000002E-2</c:v>
                </c:pt>
                <c:pt idx="207">
                  <c:v>2.7549999999999998E-2</c:v>
                </c:pt>
                <c:pt idx="208">
                  <c:v>2.7000000000000003E-2</c:v>
                </c:pt>
                <c:pt idx="209">
                  <c:v>2.6849999999999999E-2</c:v>
                </c:pt>
                <c:pt idx="210">
                  <c:v>2.6849999999999999E-2</c:v>
                </c:pt>
                <c:pt idx="211">
                  <c:v>2.5899999999999999E-2</c:v>
                </c:pt>
                <c:pt idx="212">
                  <c:v>2.64E-2</c:v>
                </c:pt>
                <c:pt idx="213">
                  <c:v>2.6150000000000003E-2</c:v>
                </c:pt>
                <c:pt idx="214">
                  <c:v>2.6549999999999997E-2</c:v>
                </c:pt>
                <c:pt idx="215">
                  <c:v>2.4750000000000001E-2</c:v>
                </c:pt>
                <c:pt idx="216">
                  <c:v>2.4700000000000003E-2</c:v>
                </c:pt>
                <c:pt idx="217">
                  <c:v>2.4399999999999998E-2</c:v>
                </c:pt>
                <c:pt idx="218">
                  <c:v>2.4849999999999997E-2</c:v>
                </c:pt>
                <c:pt idx="219">
                  <c:v>2.5750000000000002E-2</c:v>
                </c:pt>
                <c:pt idx="220">
                  <c:v>2.5899999999999999E-2</c:v>
                </c:pt>
                <c:pt idx="221">
                  <c:v>2.5499999999999998E-2</c:v>
                </c:pt>
                <c:pt idx="222">
                  <c:v>2.605E-2</c:v>
                </c:pt>
                <c:pt idx="223">
                  <c:v>2.495E-2</c:v>
                </c:pt>
                <c:pt idx="224">
                  <c:v>2.52E-2</c:v>
                </c:pt>
                <c:pt idx="225">
                  <c:v>2.4849999999999997E-2</c:v>
                </c:pt>
                <c:pt idx="226">
                  <c:v>2.4649999999999998E-2</c:v>
                </c:pt>
                <c:pt idx="227">
                  <c:v>2.4649999999999998E-2</c:v>
                </c:pt>
                <c:pt idx="228">
                  <c:v>2.4500000000000001E-2</c:v>
                </c:pt>
                <c:pt idx="229">
                  <c:v>2.4649999999999998E-2</c:v>
                </c:pt>
                <c:pt idx="230">
                  <c:v>2.4199999999999999E-2</c:v>
                </c:pt>
                <c:pt idx="231">
                  <c:v>2.5249999999999998E-2</c:v>
                </c:pt>
                <c:pt idx="232">
                  <c:v>2.6200000000000001E-2</c:v>
                </c:pt>
                <c:pt idx="233">
                  <c:v>2.6150000000000003E-2</c:v>
                </c:pt>
                <c:pt idx="234">
                  <c:v>2.6450000000000001E-2</c:v>
                </c:pt>
                <c:pt idx="235">
                  <c:v>2.6200000000000001E-2</c:v>
                </c:pt>
                <c:pt idx="236">
                  <c:v>2.6150000000000003E-2</c:v>
                </c:pt>
                <c:pt idx="237">
                  <c:v>2.6549999999999997E-2</c:v>
                </c:pt>
                <c:pt idx="238">
                  <c:v>2.7450000000000002E-2</c:v>
                </c:pt>
                <c:pt idx="239">
                  <c:v>2.7549999999999998E-2</c:v>
                </c:pt>
                <c:pt idx="240">
                  <c:v>2.7300000000000001E-2</c:v>
                </c:pt>
                <c:pt idx="241">
                  <c:v>2.6949999999999998E-2</c:v>
                </c:pt>
                <c:pt idx="242">
                  <c:v>2.6150000000000003E-2</c:v>
                </c:pt>
                <c:pt idx="243">
                  <c:v>2.6099999999999998E-2</c:v>
                </c:pt>
                <c:pt idx="244">
                  <c:v>2.6200000000000001E-2</c:v>
                </c:pt>
                <c:pt idx="245">
                  <c:v>2.6600000000000002E-2</c:v>
                </c:pt>
                <c:pt idx="246">
                  <c:v>2.7099999999999999E-2</c:v>
                </c:pt>
                <c:pt idx="247">
                  <c:v>2.64E-2</c:v>
                </c:pt>
                <c:pt idx="248">
                  <c:v>2.6349999999999998E-2</c:v>
                </c:pt>
                <c:pt idx="249">
                  <c:v>2.5550000000000003E-2</c:v>
                </c:pt>
                <c:pt idx="250">
                  <c:v>2.545E-2</c:v>
                </c:pt>
                <c:pt idx="251">
                  <c:v>2.5849999999999998E-2</c:v>
                </c:pt>
                <c:pt idx="252">
                  <c:v>2.5249999999999998E-2</c:v>
                </c:pt>
                <c:pt idx="253">
                  <c:v>2.5099999999999997E-2</c:v>
                </c:pt>
                <c:pt idx="254">
                  <c:v>2.4900000000000002E-2</c:v>
                </c:pt>
                <c:pt idx="255">
                  <c:v>2.5099999999999997E-2</c:v>
                </c:pt>
                <c:pt idx="256">
                  <c:v>2.4649999999999998E-2</c:v>
                </c:pt>
                <c:pt idx="257">
                  <c:v>2.4700000000000003E-2</c:v>
                </c:pt>
                <c:pt idx="258">
                  <c:v>2.5249999999999998E-2</c:v>
                </c:pt>
                <c:pt idx="259">
                  <c:v>2.5750000000000002E-2</c:v>
                </c:pt>
                <c:pt idx="260">
                  <c:v>2.58E-2</c:v>
                </c:pt>
                <c:pt idx="261">
                  <c:v>2.6099999999999998E-2</c:v>
                </c:pt>
                <c:pt idx="262">
                  <c:v>2.545E-2</c:v>
                </c:pt>
                <c:pt idx="263">
                  <c:v>2.6099999999999998E-2</c:v>
                </c:pt>
                <c:pt idx="264">
                  <c:v>2.58E-2</c:v>
                </c:pt>
                <c:pt idx="265">
                  <c:v>2.6450000000000001E-2</c:v>
                </c:pt>
                <c:pt idx="266">
                  <c:v>2.6849999999999999E-2</c:v>
                </c:pt>
                <c:pt idx="267">
                  <c:v>2.7000000000000003E-2</c:v>
                </c:pt>
                <c:pt idx="268">
                  <c:v>2.665E-2</c:v>
                </c:pt>
                <c:pt idx="269">
                  <c:v>2.5699999999999997E-2</c:v>
                </c:pt>
                <c:pt idx="270">
                  <c:v>2.5750000000000002E-2</c:v>
                </c:pt>
                <c:pt idx="271">
                  <c:v>2.5750000000000002E-2</c:v>
                </c:pt>
                <c:pt idx="272">
                  <c:v>2.52E-2</c:v>
                </c:pt>
                <c:pt idx="273">
                  <c:v>2.4849999999999997E-2</c:v>
                </c:pt>
                <c:pt idx="274">
                  <c:v>2.4500000000000001E-2</c:v>
                </c:pt>
                <c:pt idx="275">
                  <c:v>2.3450000000000002E-2</c:v>
                </c:pt>
                <c:pt idx="276">
                  <c:v>2.375E-2</c:v>
                </c:pt>
                <c:pt idx="277">
                  <c:v>2.3550000000000001E-2</c:v>
                </c:pt>
                <c:pt idx="278">
                  <c:v>2.3599999999999999E-2</c:v>
                </c:pt>
                <c:pt idx="279">
                  <c:v>2.3550000000000001E-2</c:v>
                </c:pt>
                <c:pt idx="280">
                  <c:v>2.3349999999999999E-2</c:v>
                </c:pt>
                <c:pt idx="281">
                  <c:v>2.29E-2</c:v>
                </c:pt>
                <c:pt idx="282">
                  <c:v>2.3599999999999999E-2</c:v>
                </c:pt>
                <c:pt idx="283">
                  <c:v>2.3450000000000002E-2</c:v>
                </c:pt>
                <c:pt idx="284">
                  <c:v>2.4049999999999998E-2</c:v>
                </c:pt>
                <c:pt idx="285">
                  <c:v>2.3599999999999999E-2</c:v>
                </c:pt>
                <c:pt idx="286">
                  <c:v>2.35E-2</c:v>
                </c:pt>
                <c:pt idx="287">
                  <c:v>2.3349999999999999E-2</c:v>
                </c:pt>
                <c:pt idx="288">
                  <c:v>2.3650000000000001E-2</c:v>
                </c:pt>
                <c:pt idx="289">
                  <c:v>2.3349999999999999E-2</c:v>
                </c:pt>
                <c:pt idx="290">
                  <c:v>2.315E-2</c:v>
                </c:pt>
                <c:pt idx="291">
                  <c:v>2.3399999999999997E-2</c:v>
                </c:pt>
                <c:pt idx="292">
                  <c:v>2.3650000000000001E-2</c:v>
                </c:pt>
                <c:pt idx="293">
                  <c:v>2.3550000000000001E-2</c:v>
                </c:pt>
                <c:pt idx="294">
                  <c:v>2.3250000000000003E-2</c:v>
                </c:pt>
                <c:pt idx="295">
                  <c:v>2.29E-2</c:v>
                </c:pt>
                <c:pt idx="296">
                  <c:v>2.215E-2</c:v>
                </c:pt>
                <c:pt idx="297">
                  <c:v>2.2499999999999999E-2</c:v>
                </c:pt>
                <c:pt idx="298">
                  <c:v>2.2099999999999998E-2</c:v>
                </c:pt>
                <c:pt idx="299">
                  <c:v>2.1499999999999998E-2</c:v>
                </c:pt>
                <c:pt idx="300">
                  <c:v>2.1600000000000001E-2</c:v>
                </c:pt>
                <c:pt idx="301">
                  <c:v>2.1049999999999999E-2</c:v>
                </c:pt>
                <c:pt idx="302">
                  <c:v>2.1250000000000002E-2</c:v>
                </c:pt>
                <c:pt idx="303">
                  <c:v>2.06E-2</c:v>
                </c:pt>
                <c:pt idx="304">
                  <c:v>2.1299999999999999E-2</c:v>
                </c:pt>
                <c:pt idx="305">
                  <c:v>2.1949999999999997E-2</c:v>
                </c:pt>
                <c:pt idx="306">
                  <c:v>2.2099999999999998E-2</c:v>
                </c:pt>
                <c:pt idx="307">
                  <c:v>2.2749999999999999E-2</c:v>
                </c:pt>
                <c:pt idx="308">
                  <c:v>2.3050000000000001E-2</c:v>
                </c:pt>
                <c:pt idx="309">
                  <c:v>2.0649999999999998E-2</c:v>
                </c:pt>
                <c:pt idx="310">
                  <c:v>2.1049999999999999E-2</c:v>
                </c:pt>
                <c:pt idx="311">
                  <c:v>2.035E-2</c:v>
                </c:pt>
                <c:pt idx="312">
                  <c:v>2.0499999999999997E-2</c:v>
                </c:pt>
                <c:pt idx="313">
                  <c:v>2.0299999999999999E-2</c:v>
                </c:pt>
                <c:pt idx="314">
                  <c:v>2.0049999999999998E-2</c:v>
                </c:pt>
                <c:pt idx="315">
                  <c:v>2.06E-2</c:v>
                </c:pt>
                <c:pt idx="316">
                  <c:v>1.9900000000000001E-2</c:v>
                </c:pt>
                <c:pt idx="317">
                  <c:v>1.9099999999999999E-2</c:v>
                </c:pt>
                <c:pt idx="318">
                  <c:v>1.915E-2</c:v>
                </c:pt>
                <c:pt idx="319">
                  <c:v>1.9299999999999998E-2</c:v>
                </c:pt>
                <c:pt idx="320">
                  <c:v>1.95E-2</c:v>
                </c:pt>
                <c:pt idx="321">
                  <c:v>1.9900000000000001E-2</c:v>
                </c:pt>
                <c:pt idx="322">
                  <c:v>2.0199999999999999E-2</c:v>
                </c:pt>
                <c:pt idx="323">
                  <c:v>2.0049999999999998E-2</c:v>
                </c:pt>
                <c:pt idx="324">
                  <c:v>2.0150000000000001E-2</c:v>
                </c:pt>
                <c:pt idx="325">
                  <c:v>2.035E-2</c:v>
                </c:pt>
                <c:pt idx="326">
                  <c:v>1.9650000000000001E-2</c:v>
                </c:pt>
                <c:pt idx="327">
                  <c:v>1.9699999999999999E-2</c:v>
                </c:pt>
                <c:pt idx="328">
                  <c:v>1.975E-2</c:v>
                </c:pt>
                <c:pt idx="329">
                  <c:v>1.9550000000000001E-2</c:v>
                </c:pt>
                <c:pt idx="330">
                  <c:v>1.9599999999999999E-2</c:v>
                </c:pt>
                <c:pt idx="331">
                  <c:v>1.9650000000000001E-2</c:v>
                </c:pt>
                <c:pt idx="332">
                  <c:v>0.02</c:v>
                </c:pt>
                <c:pt idx="333">
                  <c:v>1.9099999999999999E-2</c:v>
                </c:pt>
                <c:pt idx="334">
                  <c:v>1.9199999999999998E-2</c:v>
                </c:pt>
                <c:pt idx="335">
                  <c:v>1.89E-2</c:v>
                </c:pt>
                <c:pt idx="336">
                  <c:v>1.865E-2</c:v>
                </c:pt>
                <c:pt idx="337">
                  <c:v>1.9799999999999998E-2</c:v>
                </c:pt>
                <c:pt idx="338">
                  <c:v>1.9950000000000002E-2</c:v>
                </c:pt>
                <c:pt idx="339">
                  <c:v>1.9199999999999998E-2</c:v>
                </c:pt>
                <c:pt idx="340">
                  <c:v>2.0049999999999998E-2</c:v>
                </c:pt>
                <c:pt idx="341">
                  <c:v>1.9900000000000001E-2</c:v>
                </c:pt>
                <c:pt idx="342">
                  <c:v>1.9199999999999998E-2</c:v>
                </c:pt>
                <c:pt idx="343">
                  <c:v>1.9E-2</c:v>
                </c:pt>
                <c:pt idx="344">
                  <c:v>1.9550000000000001E-2</c:v>
                </c:pt>
                <c:pt idx="345">
                  <c:v>1.925E-2</c:v>
                </c:pt>
                <c:pt idx="346">
                  <c:v>1.9299999999999998E-2</c:v>
                </c:pt>
                <c:pt idx="347">
                  <c:v>1.9550000000000001E-2</c:v>
                </c:pt>
                <c:pt idx="348">
                  <c:v>1.9199999999999998E-2</c:v>
                </c:pt>
                <c:pt idx="349">
                  <c:v>1.9099999999999999E-2</c:v>
                </c:pt>
                <c:pt idx="350">
                  <c:v>1.9550000000000001E-2</c:v>
                </c:pt>
                <c:pt idx="351">
                  <c:v>1.9E-2</c:v>
                </c:pt>
                <c:pt idx="352">
                  <c:v>1.89E-2</c:v>
                </c:pt>
                <c:pt idx="353">
                  <c:v>1.9050000000000001E-2</c:v>
                </c:pt>
                <c:pt idx="354">
                  <c:v>1.9050000000000001E-2</c:v>
                </c:pt>
                <c:pt idx="355">
                  <c:v>1.925E-2</c:v>
                </c:pt>
                <c:pt idx="356">
                  <c:v>1.8849999999999999E-2</c:v>
                </c:pt>
                <c:pt idx="357">
                  <c:v>1.8700000000000001E-2</c:v>
                </c:pt>
                <c:pt idx="358">
                  <c:v>1.89E-2</c:v>
                </c:pt>
                <c:pt idx="359">
                  <c:v>1.9E-2</c:v>
                </c:pt>
                <c:pt idx="360">
                  <c:v>1.9400000000000001E-2</c:v>
                </c:pt>
                <c:pt idx="361">
                  <c:v>1.95E-2</c:v>
                </c:pt>
                <c:pt idx="362">
                  <c:v>1.8749999999999999E-2</c:v>
                </c:pt>
                <c:pt idx="363">
                  <c:v>1.9050000000000001E-2</c:v>
                </c:pt>
                <c:pt idx="364">
                  <c:v>2.0150000000000001E-2</c:v>
                </c:pt>
                <c:pt idx="365">
                  <c:v>2.1000000000000001E-2</c:v>
                </c:pt>
                <c:pt idx="366">
                  <c:v>2.1049999999999999E-2</c:v>
                </c:pt>
                <c:pt idx="367">
                  <c:v>2.1349999999999997E-2</c:v>
                </c:pt>
                <c:pt idx="368">
                  <c:v>2.145E-2</c:v>
                </c:pt>
                <c:pt idx="369">
                  <c:v>2.1499999999999998E-2</c:v>
                </c:pt>
                <c:pt idx="370">
                  <c:v>2.1600000000000001E-2</c:v>
                </c:pt>
                <c:pt idx="371">
                  <c:v>2.1600000000000001E-2</c:v>
                </c:pt>
                <c:pt idx="372">
                  <c:v>2.1749999999999999E-2</c:v>
                </c:pt>
                <c:pt idx="373">
                  <c:v>2.0799999999999999E-2</c:v>
                </c:pt>
                <c:pt idx="374">
                  <c:v>2.0400000000000001E-2</c:v>
                </c:pt>
                <c:pt idx="375">
                  <c:v>2.0150000000000001E-2</c:v>
                </c:pt>
                <c:pt idx="376">
                  <c:v>2.0099999999999996E-2</c:v>
                </c:pt>
                <c:pt idx="377">
                  <c:v>1.9900000000000001E-2</c:v>
                </c:pt>
                <c:pt idx="378">
                  <c:v>2.0150000000000001E-2</c:v>
                </c:pt>
                <c:pt idx="379">
                  <c:v>1.95E-2</c:v>
                </c:pt>
                <c:pt idx="380">
                  <c:v>2.0299999999999999E-2</c:v>
                </c:pt>
                <c:pt idx="381">
                  <c:v>2.0649999999999998E-2</c:v>
                </c:pt>
                <c:pt idx="382">
                  <c:v>2.1250000000000002E-2</c:v>
                </c:pt>
                <c:pt idx="383">
                  <c:v>2.1600000000000001E-2</c:v>
                </c:pt>
                <c:pt idx="384">
                  <c:v>2.1700000000000001E-2</c:v>
                </c:pt>
                <c:pt idx="385">
                  <c:v>2.1850000000000001E-2</c:v>
                </c:pt>
                <c:pt idx="386">
                  <c:v>2.2450000000000001E-2</c:v>
                </c:pt>
                <c:pt idx="387">
                  <c:v>2.3050000000000001E-2</c:v>
                </c:pt>
                <c:pt idx="388">
                  <c:v>2.2450000000000001E-2</c:v>
                </c:pt>
                <c:pt idx="389">
                  <c:v>2.2599999999999999E-2</c:v>
                </c:pt>
                <c:pt idx="390">
                  <c:v>2.3050000000000001E-2</c:v>
                </c:pt>
                <c:pt idx="391">
                  <c:v>2.3300000000000001E-2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720960"/>
        <c:axId val="136720568"/>
      </c:lineChart>
      <c:dateAx>
        <c:axId val="136720960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6720568"/>
        <c:crossesAt val="0"/>
        <c:auto val="1"/>
        <c:lblOffset val="100"/>
        <c:baseTimeUnit val="days"/>
        <c:majorUnit val="1"/>
        <c:majorTimeUnit val="months"/>
      </c:dateAx>
      <c:valAx>
        <c:axId val="13672056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136720960"/>
        <c:crosses val="autoZero"/>
        <c:crossBetween val="between"/>
        <c:minorUnit val="1.0000000000000002E-2"/>
      </c:valAx>
    </c:plotArea>
    <c:legend>
      <c:legendPos val="b"/>
      <c:layout>
        <c:manualLayout>
          <c:xMode val="edge"/>
          <c:yMode val="edge"/>
          <c:x val="7.7115018156977038E-3"/>
          <c:y val="0.93057180487020907"/>
          <c:w val="0.9642825697016183"/>
          <c:h val="5.213090372218643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4"/>
  </sheetPr>
  <sheetViews>
    <sheetView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05895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2</xdr:row>
      <xdr:rowOff>23811</xdr:rowOff>
    </xdr:from>
    <xdr:to>
      <xdr:col>11</xdr:col>
      <xdr:colOff>590550</xdr:colOff>
      <xdr:row>27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G29"/>
  <sheetViews>
    <sheetView showGridLines="0" tabSelected="1" workbookViewId="0">
      <selection activeCell="B6" sqref="B6"/>
    </sheetView>
  </sheetViews>
  <sheetFormatPr defaultColWidth="0" defaultRowHeight="12.75" zeroHeight="1" x14ac:dyDescent="0.2"/>
  <cols>
    <col min="1" max="1" width="9.140625" style="1" customWidth="1"/>
    <col min="2" max="2" width="14.42578125" style="1" bestFit="1" customWidth="1"/>
    <col min="3" max="4" width="11.42578125" style="1" bestFit="1" customWidth="1"/>
    <col min="5" max="5" width="33" style="1" bestFit="1" customWidth="1"/>
    <col min="6" max="6" width="17.42578125" style="1" customWidth="1"/>
    <col min="7" max="7" width="9.140625" style="1" customWidth="1"/>
    <col min="8" max="16384" width="9.140625" style="1" hidden="1"/>
  </cols>
  <sheetData>
    <row r="1" spans="2:7" ht="13.5" thickBot="1" x14ac:dyDescent="0.25"/>
    <row r="2" spans="2:7" ht="16.5" thickBot="1" x14ac:dyDescent="0.3">
      <c r="B2" s="141" t="s">
        <v>2</v>
      </c>
      <c r="C2" s="142"/>
      <c r="D2" s="143"/>
      <c r="E2" s="4"/>
      <c r="F2" s="4"/>
    </row>
    <row r="3" spans="2:7" ht="16.5" thickBot="1" x14ac:dyDescent="0.3">
      <c r="B3" s="17" t="s">
        <v>0</v>
      </c>
      <c r="C3" s="18" t="s">
        <v>11</v>
      </c>
      <c r="D3" s="19" t="s">
        <v>69</v>
      </c>
      <c r="E3" s="4"/>
      <c r="F3" s="4"/>
      <c r="G3" s="2"/>
    </row>
    <row r="4" spans="2:7" ht="16.5" thickBot="1" x14ac:dyDescent="0.3">
      <c r="B4" s="20" t="s">
        <v>1</v>
      </c>
      <c r="C4" s="21">
        <v>46133</v>
      </c>
      <c r="D4" s="22">
        <v>46498</v>
      </c>
      <c r="E4" s="4"/>
      <c r="F4" s="4"/>
    </row>
    <row r="5" spans="2:7" ht="15.75" thickBot="1" x14ac:dyDescent="0.25">
      <c r="B5" s="4"/>
      <c r="C5" s="4"/>
      <c r="D5" s="4"/>
      <c r="E5" s="4"/>
      <c r="F5" s="4"/>
    </row>
    <row r="6" spans="2:7" ht="32.25" thickBot="1" x14ac:dyDescent="0.25">
      <c r="B6" s="23" t="s">
        <v>3</v>
      </c>
      <c r="C6" s="24" t="str">
        <f>C3</f>
        <v>TB142</v>
      </c>
      <c r="D6" s="24" t="str">
        <f>D3</f>
        <v>TB136</v>
      </c>
      <c r="E6" s="25" t="s">
        <v>5</v>
      </c>
      <c r="F6" s="26" t="s">
        <v>4</v>
      </c>
    </row>
    <row r="7" spans="2:7" ht="15" x14ac:dyDescent="0.2">
      <c r="B7" s="27">
        <v>42634</v>
      </c>
      <c r="C7" s="28">
        <v>2.125</v>
      </c>
      <c r="D7" s="28">
        <v>2.1749999999999998</v>
      </c>
      <c r="E7" s="29">
        <f t="shared" ref="E7:E22" si="0">DATE(YEAR(B7)+10,MONTH(B7),DAY(B7))</f>
        <v>46286</v>
      </c>
      <c r="F7" s="30">
        <f t="shared" ref="F7:F26" si="1">C7+(E7-C$4)*(D7-C7)/(D$4-C$4)</f>
        <v>2.1459589041095888</v>
      </c>
    </row>
    <row r="8" spans="2:7" ht="15" x14ac:dyDescent="0.2">
      <c r="B8" s="27">
        <v>42635</v>
      </c>
      <c r="C8" s="28">
        <v>2.0350000000000001</v>
      </c>
      <c r="D8" s="28">
        <v>2.08</v>
      </c>
      <c r="E8" s="29">
        <f t="shared" si="0"/>
        <v>46287</v>
      </c>
      <c r="F8" s="30">
        <f t="shared" si="1"/>
        <v>2.0539863013698629</v>
      </c>
    </row>
    <row r="9" spans="2:7" ht="15" x14ac:dyDescent="0.2">
      <c r="B9" s="27">
        <v>42636</v>
      </c>
      <c r="C9" s="28">
        <v>1.9950000000000001</v>
      </c>
      <c r="D9" s="28">
        <v>2.04</v>
      </c>
      <c r="E9" s="29">
        <f t="shared" si="0"/>
        <v>46288</v>
      </c>
      <c r="F9" s="30">
        <f t="shared" si="1"/>
        <v>2.0141095890410958</v>
      </c>
    </row>
    <row r="10" spans="2:7" ht="15" x14ac:dyDescent="0.2">
      <c r="B10" s="27">
        <v>42639</v>
      </c>
      <c r="C10" s="28">
        <v>1.97</v>
      </c>
      <c r="D10" s="28">
        <v>2.0150000000000001</v>
      </c>
      <c r="E10" s="29">
        <f t="shared" si="0"/>
        <v>46291</v>
      </c>
      <c r="F10" s="30">
        <f t="shared" si="1"/>
        <v>1.9894794520547945</v>
      </c>
    </row>
    <row r="11" spans="2:7" ht="15" x14ac:dyDescent="0.2">
      <c r="B11" s="27">
        <v>42640</v>
      </c>
      <c r="C11" s="28">
        <v>1.97</v>
      </c>
      <c r="D11" s="28">
        <v>2.0099999999999998</v>
      </c>
      <c r="E11" s="29">
        <f t="shared" si="0"/>
        <v>46292</v>
      </c>
      <c r="F11" s="30">
        <f t="shared" si="1"/>
        <v>1.9874246575342465</v>
      </c>
    </row>
    <row r="12" spans="2:7" ht="15" x14ac:dyDescent="0.2">
      <c r="B12" s="27">
        <v>42641</v>
      </c>
      <c r="C12" s="28">
        <v>1.9450000000000001</v>
      </c>
      <c r="D12" s="28">
        <v>1.99</v>
      </c>
      <c r="E12" s="29">
        <f t="shared" si="0"/>
        <v>46293</v>
      </c>
      <c r="F12" s="30">
        <f t="shared" si="1"/>
        <v>1.9647260273972602</v>
      </c>
    </row>
    <row r="13" spans="2:7" ht="15" x14ac:dyDescent="0.2">
      <c r="B13" s="27">
        <v>42642</v>
      </c>
      <c r="C13" s="28">
        <v>1.97</v>
      </c>
      <c r="D13" s="28">
        <v>2.0150000000000001</v>
      </c>
      <c r="E13" s="29">
        <f t="shared" si="0"/>
        <v>46294</v>
      </c>
      <c r="F13" s="30">
        <f t="shared" si="1"/>
        <v>1.9898493150684933</v>
      </c>
    </row>
    <row r="14" spans="2:7" ht="15" x14ac:dyDescent="0.2">
      <c r="B14" s="27">
        <v>42643</v>
      </c>
      <c r="C14" s="28">
        <v>1.905</v>
      </c>
      <c r="D14" s="28">
        <v>1.95</v>
      </c>
      <c r="E14" s="29">
        <f t="shared" si="0"/>
        <v>46295</v>
      </c>
      <c r="F14" s="30">
        <f t="shared" si="1"/>
        <v>1.924972602739726</v>
      </c>
    </row>
    <row r="15" spans="2:7" ht="15" x14ac:dyDescent="0.2">
      <c r="B15" s="27">
        <v>42646</v>
      </c>
      <c r="C15" s="28">
        <v>1.9850000000000001</v>
      </c>
      <c r="D15" s="28">
        <v>2.0299999999999998</v>
      </c>
      <c r="E15" s="29">
        <f t="shared" si="0"/>
        <v>46298</v>
      </c>
      <c r="F15" s="30">
        <f t="shared" si="1"/>
        <v>2.0053424657534245</v>
      </c>
    </row>
    <row r="16" spans="2:7" ht="15" x14ac:dyDescent="0.2">
      <c r="B16" s="27">
        <v>42647</v>
      </c>
      <c r="C16" s="28">
        <v>2.02</v>
      </c>
      <c r="D16" s="28">
        <v>2.0649999999999999</v>
      </c>
      <c r="E16" s="29">
        <f t="shared" si="0"/>
        <v>46299</v>
      </c>
      <c r="F16" s="30">
        <f t="shared" si="1"/>
        <v>2.0404657534246575</v>
      </c>
    </row>
    <row r="17" spans="2:6" ht="15" x14ac:dyDescent="0.2">
      <c r="B17" s="27">
        <v>42648</v>
      </c>
      <c r="C17" s="28">
        <v>2.0750000000000002</v>
      </c>
      <c r="D17" s="28">
        <v>2.125</v>
      </c>
      <c r="E17" s="29">
        <f t="shared" si="0"/>
        <v>46300</v>
      </c>
      <c r="F17" s="30">
        <f t="shared" si="1"/>
        <v>2.0978767123287674</v>
      </c>
    </row>
    <row r="18" spans="2:6" ht="15" x14ac:dyDescent="0.2">
      <c r="B18" s="27">
        <v>42649</v>
      </c>
      <c r="C18" s="28">
        <v>2.11</v>
      </c>
      <c r="D18" s="28">
        <v>2.16</v>
      </c>
      <c r="E18" s="29">
        <f t="shared" si="0"/>
        <v>46301</v>
      </c>
      <c r="F18" s="30">
        <f t="shared" si="1"/>
        <v>2.1330136986301369</v>
      </c>
    </row>
    <row r="19" spans="2:6" ht="15" x14ac:dyDescent="0.2">
      <c r="B19" s="27">
        <v>42650</v>
      </c>
      <c r="C19" s="28">
        <v>2.12</v>
      </c>
      <c r="D19" s="28">
        <v>2.17</v>
      </c>
      <c r="E19" s="29">
        <f t="shared" si="0"/>
        <v>46302</v>
      </c>
      <c r="F19" s="30">
        <f t="shared" si="1"/>
        <v>2.143150684931507</v>
      </c>
    </row>
    <row r="20" spans="2:6" ht="15" x14ac:dyDescent="0.2">
      <c r="B20" s="27">
        <v>42653</v>
      </c>
      <c r="C20" s="28">
        <v>2.1349999999999998</v>
      </c>
      <c r="D20" s="28">
        <v>2.1850000000000001</v>
      </c>
      <c r="E20" s="29">
        <f t="shared" si="0"/>
        <v>46305</v>
      </c>
      <c r="F20" s="30">
        <f t="shared" si="1"/>
        <v>2.1585616438356166</v>
      </c>
    </row>
    <row r="21" spans="2:6" ht="15" x14ac:dyDescent="0.2">
      <c r="B21" s="27">
        <v>42654</v>
      </c>
      <c r="C21" s="28">
        <v>2.2000000000000002</v>
      </c>
      <c r="D21" s="28">
        <v>2.2450000000000001</v>
      </c>
      <c r="E21" s="29">
        <f t="shared" si="0"/>
        <v>46306</v>
      </c>
      <c r="F21" s="30">
        <f t="shared" si="1"/>
        <v>2.2213287671232878</v>
      </c>
    </row>
    <row r="22" spans="2:6" ht="15" x14ac:dyDescent="0.2">
      <c r="B22" s="27">
        <v>42655</v>
      </c>
      <c r="C22" s="28">
        <v>2.2599999999999998</v>
      </c>
      <c r="D22" s="28">
        <v>2.3050000000000002</v>
      </c>
      <c r="E22" s="29">
        <f t="shared" si="0"/>
        <v>46307</v>
      </c>
      <c r="F22" s="30">
        <f t="shared" si="1"/>
        <v>2.2814520547945207</v>
      </c>
    </row>
    <row r="23" spans="2:6" ht="15" x14ac:dyDescent="0.2">
      <c r="B23" s="27">
        <v>42656</v>
      </c>
      <c r="C23" s="28">
        <v>2.2000000000000002</v>
      </c>
      <c r="D23" s="28">
        <v>2.2450000000000001</v>
      </c>
      <c r="E23" s="29">
        <f>DATE(YEAR(B23)+10,MONTH(B23),DAY(B23))</f>
        <v>46308</v>
      </c>
      <c r="F23" s="30">
        <f t="shared" si="1"/>
        <v>2.2215753424657536</v>
      </c>
    </row>
    <row r="24" spans="2:6" ht="15" x14ac:dyDescent="0.2">
      <c r="B24" s="27">
        <v>42657</v>
      </c>
      <c r="C24" s="28">
        <v>2.2149999999999999</v>
      </c>
      <c r="D24" s="28">
        <v>2.2599999999999998</v>
      </c>
      <c r="E24" s="29">
        <f>DATE(YEAR(B24)+10,MONTH(B24),DAY(B24))</f>
        <v>46309</v>
      </c>
      <c r="F24" s="30">
        <f t="shared" si="1"/>
        <v>2.2366986301369862</v>
      </c>
    </row>
    <row r="25" spans="2:6" ht="15" x14ac:dyDescent="0.2">
      <c r="B25" s="27">
        <v>42660</v>
      </c>
      <c r="C25" s="28">
        <v>2.2650000000000001</v>
      </c>
      <c r="D25" s="28">
        <v>2.3050000000000002</v>
      </c>
      <c r="E25" s="29">
        <f>DATE(YEAR(B25)+10,MONTH(B25),DAY(B25))</f>
        <v>46312</v>
      </c>
      <c r="F25" s="30">
        <f t="shared" si="1"/>
        <v>2.2846164383561645</v>
      </c>
    </row>
    <row r="26" spans="2:6" ht="15.75" thickBot="1" x14ac:dyDescent="0.25">
      <c r="B26" s="31">
        <v>42661</v>
      </c>
      <c r="C26" s="32">
        <v>2.2850000000000001</v>
      </c>
      <c r="D26" s="32">
        <v>2.33</v>
      </c>
      <c r="E26" s="33">
        <f>DATE(YEAR(B26)+10,MONTH(B26),DAY(B26))</f>
        <v>46313</v>
      </c>
      <c r="F26" s="34">
        <f t="shared" si="1"/>
        <v>2.3071917808219178</v>
      </c>
    </row>
    <row r="27" spans="2:6" ht="15.75" thickBot="1" x14ac:dyDescent="0.25">
      <c r="B27" s="4"/>
      <c r="C27" s="135"/>
      <c r="D27" s="135"/>
      <c r="E27" s="4"/>
      <c r="F27" s="4"/>
    </row>
    <row r="28" spans="2:6" ht="16.5" thickBot="1" x14ac:dyDescent="0.3">
      <c r="B28" s="4"/>
      <c r="C28" s="4"/>
      <c r="D28" s="4"/>
      <c r="E28" s="35" t="s">
        <v>6</v>
      </c>
      <c r="F28" s="36">
        <f>(1+AVERAGE(F7:F26)/(2*100))^2-1</f>
        <v>2.1212202304992767E-2</v>
      </c>
    </row>
    <row r="29" spans="2:6" x14ac:dyDescent="0.2"/>
  </sheetData>
  <mergeCells count="1">
    <mergeCell ref="B2:D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P10"/>
  <sheetViews>
    <sheetView showGridLines="0" zoomScale="115" zoomScaleNormal="115" workbookViewId="0">
      <selection activeCell="D1" sqref="D1"/>
    </sheetView>
  </sheetViews>
  <sheetFormatPr defaultColWidth="0" defaultRowHeight="12.75" zeroHeight="1" x14ac:dyDescent="0.2"/>
  <cols>
    <col min="1" max="1" width="9.140625" style="1" customWidth="1"/>
    <col min="2" max="2" width="19.85546875" style="1" bestFit="1" customWidth="1"/>
    <col min="3" max="13" width="11.7109375" style="1" bestFit="1" customWidth="1"/>
    <col min="14" max="14" width="9.140625" style="1" customWidth="1"/>
    <col min="15" max="16" width="0" style="1" hidden="1" customWidth="1"/>
    <col min="17" max="16384" width="9.140625" style="1" hidden="1"/>
  </cols>
  <sheetData>
    <row r="1" spans="2:16" x14ac:dyDescent="0.2"/>
    <row r="2" spans="2:16" ht="35.25" customHeight="1" x14ac:dyDescent="0.2">
      <c r="B2" s="5"/>
      <c r="C2" s="145" t="s">
        <v>70</v>
      </c>
      <c r="D2" s="146"/>
      <c r="E2" s="147"/>
      <c r="F2" s="144"/>
      <c r="G2" s="144"/>
      <c r="H2" s="144"/>
      <c r="I2" s="144"/>
      <c r="J2" s="144"/>
      <c r="K2" s="144"/>
      <c r="L2" s="144"/>
      <c r="M2" s="144"/>
    </row>
    <row r="3" spans="2:16" ht="15" x14ac:dyDescent="0.2">
      <c r="B3" s="5" t="s">
        <v>8</v>
      </c>
      <c r="C3" s="9">
        <v>42916</v>
      </c>
      <c r="D3" s="8">
        <f>DATE(YEAR(C3)+1,6,30)</f>
        <v>43281</v>
      </c>
      <c r="E3" s="8">
        <f t="shared" ref="E3:M3" si="0">DATE(YEAR(D3)+1,6,30)</f>
        <v>43646</v>
      </c>
      <c r="F3" s="8">
        <f t="shared" si="0"/>
        <v>44012</v>
      </c>
      <c r="G3" s="8">
        <f t="shared" si="0"/>
        <v>44377</v>
      </c>
      <c r="H3" s="8">
        <f t="shared" si="0"/>
        <v>44742</v>
      </c>
      <c r="I3" s="8">
        <f t="shared" si="0"/>
        <v>45107</v>
      </c>
      <c r="J3" s="8">
        <f t="shared" si="0"/>
        <v>45473</v>
      </c>
      <c r="K3" s="8">
        <f t="shared" si="0"/>
        <v>45838</v>
      </c>
      <c r="L3" s="8">
        <f t="shared" si="0"/>
        <v>46203</v>
      </c>
      <c r="M3" s="8">
        <f t="shared" si="0"/>
        <v>46568</v>
      </c>
      <c r="O3" s="3"/>
    </row>
    <row r="4" spans="2:16" ht="15" x14ac:dyDescent="0.2">
      <c r="B4" s="5" t="s">
        <v>10</v>
      </c>
      <c r="C4" s="7">
        <v>0.02</v>
      </c>
      <c r="D4" s="7">
        <v>0.02</v>
      </c>
      <c r="E4" s="7">
        <v>2.2499999999999999E-2</v>
      </c>
      <c r="F4" s="7">
        <v>2.5000000000000001E-2</v>
      </c>
      <c r="G4" s="7">
        <v>2.5000000000000001E-2</v>
      </c>
      <c r="H4" s="7">
        <v>2.5000000000000001E-2</v>
      </c>
      <c r="I4" s="7">
        <v>2.5000000000000001E-2</v>
      </c>
      <c r="J4" s="7">
        <v>2.5000000000000001E-2</v>
      </c>
      <c r="K4" s="7">
        <v>2.5000000000000001E-2</v>
      </c>
      <c r="L4" s="7">
        <v>2.5000000000000001E-2</v>
      </c>
      <c r="M4" s="7">
        <v>2.5000000000000001E-2</v>
      </c>
      <c r="P4" s="3"/>
    </row>
    <row r="5" spans="2:16" ht="15" x14ac:dyDescent="0.2">
      <c r="B5" s="5" t="s">
        <v>7</v>
      </c>
      <c r="C5" s="6">
        <f>1+C4</f>
        <v>1.02</v>
      </c>
      <c r="D5" s="6">
        <f>1+D4</f>
        <v>1.02</v>
      </c>
      <c r="E5" s="6">
        <f>1+E4</f>
        <v>1.0225</v>
      </c>
      <c r="F5" s="6">
        <f t="shared" ref="F5:M5" si="1">1+F4</f>
        <v>1.0249999999999999</v>
      </c>
      <c r="G5" s="6">
        <f t="shared" si="1"/>
        <v>1.0249999999999999</v>
      </c>
      <c r="H5" s="6">
        <f t="shared" si="1"/>
        <v>1.0249999999999999</v>
      </c>
      <c r="I5" s="6">
        <f t="shared" si="1"/>
        <v>1.0249999999999999</v>
      </c>
      <c r="J5" s="6">
        <f t="shared" si="1"/>
        <v>1.0249999999999999</v>
      </c>
      <c r="K5" s="6">
        <f t="shared" si="1"/>
        <v>1.0249999999999999</v>
      </c>
      <c r="L5" s="6">
        <f>1+L4</f>
        <v>1.0249999999999999</v>
      </c>
      <c r="M5" s="6">
        <f t="shared" si="1"/>
        <v>1.0249999999999999</v>
      </c>
    </row>
    <row r="6" spans="2:16" ht="15.75" thickBo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2:16" ht="16.5" thickBot="1" x14ac:dyDescent="0.3">
      <c r="B7" s="10" t="s">
        <v>9</v>
      </c>
      <c r="C7" s="11">
        <f>PRODUCT(C5:M5)^(1/COUNTA(C5:M5))-1</f>
        <v>2.386176667429396E-2</v>
      </c>
      <c r="D7" s="4"/>
      <c r="E7" s="4"/>
      <c r="F7" s="4"/>
      <c r="G7" s="4"/>
      <c r="H7" s="4"/>
      <c r="I7" s="4"/>
      <c r="J7" s="4"/>
      <c r="K7" s="4"/>
      <c r="L7" s="4"/>
      <c r="M7" s="4"/>
    </row>
    <row r="8" spans="2:16" x14ac:dyDescent="0.2"/>
    <row r="9" spans="2:16" hidden="1" x14ac:dyDescent="0.2"/>
    <row r="10" spans="2:16" hidden="1" x14ac:dyDescent="0.2">
      <c r="C10" s="12"/>
      <c r="D10" s="12"/>
      <c r="E10" s="13"/>
      <c r="F10" s="12"/>
      <c r="G10" s="12"/>
      <c r="H10" s="12"/>
      <c r="I10" s="12"/>
      <c r="J10" s="12"/>
      <c r="K10" s="12"/>
      <c r="L10" s="12"/>
      <c r="M10" s="12"/>
    </row>
  </sheetData>
  <mergeCells count="2">
    <mergeCell ref="F2:M2"/>
    <mergeCell ref="C2:E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67"/>
  <sheetViews>
    <sheetView showGridLines="0" topLeftCell="B34" zoomScale="85" zoomScaleNormal="85" workbookViewId="0">
      <selection activeCell="C15" sqref="C15"/>
    </sheetView>
  </sheetViews>
  <sheetFormatPr defaultColWidth="0" defaultRowHeight="12.75" zeroHeight="1" x14ac:dyDescent="0.2"/>
  <cols>
    <col min="1" max="2" width="9.140625" style="37" customWidth="1"/>
    <col min="3" max="3" width="37.28515625" style="37" bestFit="1" customWidth="1"/>
    <col min="4" max="8" width="14.28515625" style="37" customWidth="1"/>
    <col min="9" max="9" width="16.140625" style="37" bestFit="1" customWidth="1"/>
    <col min="10" max="10" width="17.5703125" style="37" bestFit="1" customWidth="1"/>
    <col min="11" max="15" width="18.5703125" style="37" bestFit="1" customWidth="1"/>
    <col min="16" max="17" width="13.7109375" style="37" customWidth="1"/>
    <col min="18" max="18" width="11.28515625" style="37" hidden="1" customWidth="1"/>
    <col min="19" max="16384" width="9.140625" style="37" hidden="1"/>
  </cols>
  <sheetData>
    <row r="1" spans="2:18" ht="13.5" thickBot="1" x14ac:dyDescent="0.25"/>
    <row r="2" spans="2:18" ht="16.5" thickBot="1" x14ac:dyDescent="0.3">
      <c r="D2" s="148" t="s">
        <v>12</v>
      </c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2:18" ht="16.5" thickBot="1" x14ac:dyDescent="0.3">
      <c r="D3" s="74" t="s">
        <v>13</v>
      </c>
      <c r="E3" s="75" t="s">
        <v>14</v>
      </c>
      <c r="F3" s="75" t="s">
        <v>15</v>
      </c>
      <c r="G3" s="75" t="s">
        <v>16</v>
      </c>
      <c r="H3" s="75" t="s">
        <v>17</v>
      </c>
      <c r="I3" s="75" t="s">
        <v>18</v>
      </c>
      <c r="J3" s="75" t="s">
        <v>19</v>
      </c>
      <c r="K3" s="75" t="s">
        <v>20</v>
      </c>
      <c r="L3" s="75" t="s">
        <v>21</v>
      </c>
      <c r="M3" s="75" t="s">
        <v>22</v>
      </c>
      <c r="N3" s="76" t="s">
        <v>23</v>
      </c>
      <c r="O3" s="76" t="s">
        <v>72</v>
      </c>
    </row>
    <row r="4" spans="2:18" ht="15" x14ac:dyDescent="0.2">
      <c r="C4" s="95" t="s">
        <v>33</v>
      </c>
      <c r="D4" s="99" t="s">
        <v>50</v>
      </c>
      <c r="E4" s="78" t="s">
        <v>50</v>
      </c>
      <c r="F4" s="78" t="s">
        <v>50</v>
      </c>
      <c r="G4" s="78" t="s">
        <v>50</v>
      </c>
      <c r="H4" s="78" t="s">
        <v>50</v>
      </c>
      <c r="I4" s="78" t="s">
        <v>50</v>
      </c>
      <c r="J4" s="78" t="s">
        <v>50</v>
      </c>
      <c r="K4" s="79">
        <v>829446.75</v>
      </c>
      <c r="L4" s="79">
        <v>878792.83315935335</v>
      </c>
      <c r="M4" s="79">
        <v>865835.57066581445</v>
      </c>
      <c r="N4" s="80">
        <v>834781.53192435787</v>
      </c>
      <c r="O4" s="80">
        <v>810228.53</v>
      </c>
      <c r="P4" s="71"/>
      <c r="R4" s="69"/>
    </row>
    <row r="5" spans="2:18" ht="15" x14ac:dyDescent="0.2">
      <c r="C5" s="96" t="s">
        <v>30</v>
      </c>
      <c r="D5" s="100" t="s">
        <v>50</v>
      </c>
      <c r="E5" s="81" t="s">
        <v>50</v>
      </c>
      <c r="F5" s="81" t="s">
        <v>50</v>
      </c>
      <c r="G5" s="81" t="s">
        <v>50</v>
      </c>
      <c r="H5" s="81" t="s">
        <v>50</v>
      </c>
      <c r="I5" s="81" t="s">
        <v>50</v>
      </c>
      <c r="J5" s="81" t="s">
        <v>50</v>
      </c>
      <c r="K5" s="82">
        <v>0.18870000000000001</v>
      </c>
      <c r="L5" s="82">
        <v>0.20100000000000001</v>
      </c>
      <c r="M5" s="82">
        <v>0.19969999999999999</v>
      </c>
      <c r="N5" s="83">
        <v>0.2</v>
      </c>
      <c r="O5" s="83">
        <v>0.1719</v>
      </c>
      <c r="P5" s="72"/>
      <c r="R5" s="69"/>
    </row>
    <row r="6" spans="2:18" ht="15" x14ac:dyDescent="0.2">
      <c r="C6" s="96" t="s">
        <v>31</v>
      </c>
      <c r="D6" s="100" t="s">
        <v>50</v>
      </c>
      <c r="E6" s="81" t="s">
        <v>50</v>
      </c>
      <c r="F6" s="81" t="s">
        <v>50</v>
      </c>
      <c r="G6" s="81" t="s">
        <v>50</v>
      </c>
      <c r="H6" s="81" t="s">
        <v>50</v>
      </c>
      <c r="I6" s="81" t="s">
        <v>50</v>
      </c>
      <c r="J6" s="81" t="s">
        <v>50</v>
      </c>
      <c r="K6" s="84">
        <v>159.6</v>
      </c>
      <c r="L6" s="84">
        <v>150.5</v>
      </c>
      <c r="M6" s="84">
        <v>150.5</v>
      </c>
      <c r="N6" s="85">
        <v>150.5</v>
      </c>
      <c r="O6" s="85">
        <v>148.5</v>
      </c>
      <c r="R6" s="69"/>
    </row>
    <row r="7" spans="2:18" ht="15" x14ac:dyDescent="0.2">
      <c r="C7" s="96" t="s">
        <v>32</v>
      </c>
      <c r="D7" s="100" t="s">
        <v>50</v>
      </c>
      <c r="E7" s="81" t="s">
        <v>50</v>
      </c>
      <c r="F7" s="81" t="s">
        <v>50</v>
      </c>
      <c r="G7" s="81" t="s">
        <v>50</v>
      </c>
      <c r="H7" s="81" t="s">
        <v>50</v>
      </c>
      <c r="I7" s="81" t="s">
        <v>50</v>
      </c>
      <c r="J7" s="81" t="s">
        <v>50</v>
      </c>
      <c r="K7" s="86">
        <v>115124</v>
      </c>
      <c r="L7" s="86">
        <v>141910</v>
      </c>
      <c r="M7" s="86">
        <v>161194</v>
      </c>
      <c r="N7" s="87">
        <v>160280</v>
      </c>
      <c r="O7" s="87">
        <v>175444</v>
      </c>
      <c r="R7" s="69"/>
    </row>
    <row r="8" spans="2:18" ht="15" x14ac:dyDescent="0.2">
      <c r="C8" s="96" t="s">
        <v>34</v>
      </c>
      <c r="D8" s="100" t="s">
        <v>50</v>
      </c>
      <c r="E8" s="81" t="s">
        <v>50</v>
      </c>
      <c r="F8" s="81" t="s">
        <v>50</v>
      </c>
      <c r="G8" s="81" t="s">
        <v>50</v>
      </c>
      <c r="H8" s="81" t="s">
        <v>50</v>
      </c>
      <c r="I8" s="81" t="s">
        <v>50</v>
      </c>
      <c r="J8" s="81" t="s">
        <v>50</v>
      </c>
      <c r="K8" s="86">
        <v>7069232.0800000001</v>
      </c>
      <c r="L8" s="86">
        <v>7206385.6294393875</v>
      </c>
      <c r="M8" s="86">
        <v>7282059.8445658097</v>
      </c>
      <c r="N8" s="87">
        <v>7089948.3877819823</v>
      </c>
      <c r="O8" s="87">
        <v>6803923.6900000004</v>
      </c>
      <c r="R8" s="69"/>
    </row>
    <row r="9" spans="2:18" ht="15" x14ac:dyDescent="0.2">
      <c r="C9" s="96" t="s">
        <v>35</v>
      </c>
      <c r="D9" s="100" t="s">
        <v>50</v>
      </c>
      <c r="E9" s="81" t="s">
        <v>50</v>
      </c>
      <c r="F9" s="81" t="s">
        <v>50</v>
      </c>
      <c r="G9" s="81" t="s">
        <v>50</v>
      </c>
      <c r="H9" s="81" t="s">
        <v>50</v>
      </c>
      <c r="I9" s="81" t="s">
        <v>50</v>
      </c>
      <c r="J9" s="81" t="s">
        <v>50</v>
      </c>
      <c r="K9" s="86">
        <v>2693872.28</v>
      </c>
      <c r="L9" s="86">
        <v>2733933.1243743291</v>
      </c>
      <c r="M9" s="86">
        <v>2751636.6138530173</v>
      </c>
      <c r="N9" s="87">
        <v>2656498.8122957102</v>
      </c>
      <c r="O9" s="87">
        <v>2430525.5499999998</v>
      </c>
      <c r="R9" s="69"/>
    </row>
    <row r="10" spans="2:18" ht="15" x14ac:dyDescent="0.2">
      <c r="C10" s="96" t="s">
        <v>36</v>
      </c>
      <c r="D10" s="100" t="s">
        <v>50</v>
      </c>
      <c r="E10" s="81" t="s">
        <v>50</v>
      </c>
      <c r="F10" s="81" t="s">
        <v>50</v>
      </c>
      <c r="G10" s="81" t="s">
        <v>50</v>
      </c>
      <c r="H10" s="81" t="s">
        <v>50</v>
      </c>
      <c r="I10" s="81" t="s">
        <v>50</v>
      </c>
      <c r="J10" s="81" t="s">
        <v>50</v>
      </c>
      <c r="K10" s="86">
        <v>34238.67</v>
      </c>
      <c r="L10" s="86">
        <v>33238.008880602021</v>
      </c>
      <c r="M10" s="86">
        <v>32307.016765742781</v>
      </c>
      <c r="N10" s="87">
        <v>32581.684018372114</v>
      </c>
      <c r="O10" s="87">
        <v>30119.17</v>
      </c>
    </row>
    <row r="11" spans="2:18" ht="15" x14ac:dyDescent="0.2">
      <c r="C11" s="97" t="s">
        <v>37</v>
      </c>
      <c r="D11" s="101" t="s">
        <v>50</v>
      </c>
      <c r="E11" s="90" t="s">
        <v>50</v>
      </c>
      <c r="F11" s="90" t="s">
        <v>50</v>
      </c>
      <c r="G11" s="90" t="s">
        <v>50</v>
      </c>
      <c r="H11" s="90" t="s">
        <v>50</v>
      </c>
      <c r="I11" s="90" t="s">
        <v>50</v>
      </c>
      <c r="J11" s="90" t="s">
        <v>50</v>
      </c>
      <c r="K11" s="91">
        <v>19599805.920000002</v>
      </c>
      <c r="L11" s="91">
        <v>21607991.700147215</v>
      </c>
      <c r="M11" s="91">
        <v>19938595.50928738</v>
      </c>
      <c r="N11" s="92">
        <v>19149362.056284387</v>
      </c>
      <c r="O11" s="92">
        <v>17174459.34</v>
      </c>
    </row>
    <row r="12" spans="2:18" ht="15" x14ac:dyDescent="0.2">
      <c r="C12" s="96" t="s">
        <v>38</v>
      </c>
      <c r="D12" s="102">
        <v>97835</v>
      </c>
      <c r="E12" s="93">
        <v>108459</v>
      </c>
      <c r="F12" s="93">
        <v>144235</v>
      </c>
      <c r="G12" s="93">
        <v>131805</v>
      </c>
      <c r="H12" s="93">
        <v>186001</v>
      </c>
      <c r="I12" s="93">
        <v>178477</v>
      </c>
      <c r="J12" s="93">
        <v>122428</v>
      </c>
      <c r="K12" s="93">
        <v>120199</v>
      </c>
      <c r="L12" s="93">
        <v>121888.94</v>
      </c>
      <c r="M12" s="93"/>
      <c r="N12" s="94"/>
      <c r="O12" s="94"/>
    </row>
    <row r="13" spans="2:18" ht="15.75" thickBot="1" x14ac:dyDescent="0.25">
      <c r="C13" s="98" t="s">
        <v>78</v>
      </c>
      <c r="D13" s="103">
        <v>122500</v>
      </c>
      <c r="E13" s="88">
        <v>142200</v>
      </c>
      <c r="F13" s="88">
        <v>173400</v>
      </c>
      <c r="G13" s="88">
        <v>164100</v>
      </c>
      <c r="H13" s="88">
        <v>238500</v>
      </c>
      <c r="I13" s="88">
        <v>240600</v>
      </c>
      <c r="J13" s="88">
        <v>163900</v>
      </c>
      <c r="K13" s="88">
        <v>157000</v>
      </c>
      <c r="L13" s="88">
        <v>176800</v>
      </c>
      <c r="M13" s="88">
        <v>164800</v>
      </c>
      <c r="N13" s="89">
        <v>159800</v>
      </c>
      <c r="O13" s="89">
        <v>145800</v>
      </c>
    </row>
    <row r="14" spans="2:18" x14ac:dyDescent="0.2"/>
    <row r="15" spans="2:18" ht="13.5" thickBot="1" x14ac:dyDescent="0.25"/>
    <row r="16" spans="2:18" x14ac:dyDescent="0.2"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8"/>
    </row>
    <row r="17" spans="2:16" x14ac:dyDescent="0.2"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/>
    </row>
    <row r="18" spans="2:16" x14ac:dyDescent="0.2"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/>
    </row>
    <row r="19" spans="2:16" x14ac:dyDescent="0.2"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/>
    </row>
    <row r="20" spans="2:16" x14ac:dyDescent="0.2"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1"/>
    </row>
    <row r="21" spans="2:16" x14ac:dyDescent="0.2"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1"/>
    </row>
    <row r="22" spans="2:16" x14ac:dyDescent="0.2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1"/>
    </row>
    <row r="23" spans="2:16" x14ac:dyDescent="0.2">
      <c r="B23" s="5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1"/>
    </row>
    <row r="24" spans="2:16" x14ac:dyDescent="0.2">
      <c r="B24" s="5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</row>
    <row r="25" spans="2:16" x14ac:dyDescent="0.2"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1"/>
    </row>
    <row r="26" spans="2:16" x14ac:dyDescent="0.2"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1"/>
    </row>
    <row r="27" spans="2:16" x14ac:dyDescent="0.2">
      <c r="B27" s="59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1"/>
    </row>
    <row r="28" spans="2:16" x14ac:dyDescent="0.2"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</row>
    <row r="29" spans="2:16" x14ac:dyDescent="0.2">
      <c r="B29" s="59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1"/>
    </row>
    <row r="30" spans="2:16" x14ac:dyDescent="0.2">
      <c r="B30" s="59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1"/>
    </row>
    <row r="31" spans="2:16" x14ac:dyDescent="0.2"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1"/>
    </row>
    <row r="32" spans="2:16" x14ac:dyDescent="0.2">
      <c r="B32" s="59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1"/>
    </row>
    <row r="33" spans="2:16" x14ac:dyDescent="0.2">
      <c r="B33" s="59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1"/>
    </row>
    <row r="34" spans="2:16" x14ac:dyDescent="0.2">
      <c r="B34" s="59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1"/>
    </row>
    <row r="35" spans="2:16" x14ac:dyDescent="0.2"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1"/>
    </row>
    <row r="36" spans="2:16" x14ac:dyDescent="0.2"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1"/>
    </row>
    <row r="37" spans="2:16" x14ac:dyDescent="0.2"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1"/>
    </row>
    <row r="38" spans="2:16" x14ac:dyDescent="0.2"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1"/>
    </row>
    <row r="39" spans="2:16" x14ac:dyDescent="0.2"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1"/>
    </row>
    <row r="40" spans="2:16" x14ac:dyDescent="0.2"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1"/>
    </row>
    <row r="41" spans="2:16" x14ac:dyDescent="0.2"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1"/>
    </row>
    <row r="42" spans="2:16" x14ac:dyDescent="0.2"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1"/>
    </row>
    <row r="43" spans="2:16" x14ac:dyDescent="0.2">
      <c r="B43" s="59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/>
    </row>
    <row r="44" spans="2:16" x14ac:dyDescent="0.2">
      <c r="B44" s="59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1"/>
    </row>
    <row r="45" spans="2:16" x14ac:dyDescent="0.2">
      <c r="B45" s="59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1"/>
    </row>
    <row r="46" spans="2:16" x14ac:dyDescent="0.2">
      <c r="B46" s="59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1"/>
    </row>
    <row r="47" spans="2:16" x14ac:dyDescent="0.2"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1"/>
    </row>
    <row r="48" spans="2:16" x14ac:dyDescent="0.2"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1"/>
    </row>
    <row r="49" spans="2:16" x14ac:dyDescent="0.2">
      <c r="B49" s="59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</row>
    <row r="50" spans="2:16" x14ac:dyDescent="0.2">
      <c r="B50" s="59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1"/>
    </row>
    <row r="51" spans="2:16" x14ac:dyDescent="0.2">
      <c r="B51" s="59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1"/>
    </row>
    <row r="52" spans="2:16" x14ac:dyDescent="0.2">
      <c r="B52" s="59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1"/>
    </row>
    <row r="53" spans="2:16" ht="13.5" thickBot="1" x14ac:dyDescent="0.25">
      <c r="B53" s="59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1"/>
    </row>
    <row r="54" spans="2:16" ht="16.5" thickBot="1" x14ac:dyDescent="0.3">
      <c r="B54" s="59"/>
      <c r="C54" s="62"/>
      <c r="D54" s="148" t="s">
        <v>12</v>
      </c>
      <c r="E54" s="149"/>
      <c r="F54" s="149"/>
      <c r="G54" s="149"/>
      <c r="H54" s="149"/>
      <c r="I54" s="149"/>
      <c r="J54" s="149"/>
      <c r="K54" s="149"/>
      <c r="L54" s="149"/>
      <c r="M54" s="149"/>
      <c r="N54" s="150"/>
      <c r="O54" s="60"/>
      <c r="P54" s="61"/>
    </row>
    <row r="55" spans="2:16" ht="16.5" thickBot="1" x14ac:dyDescent="0.3">
      <c r="B55" s="59"/>
      <c r="C55" s="44"/>
      <c r="D55" s="70" t="s">
        <v>13</v>
      </c>
      <c r="E55" s="39" t="s">
        <v>14</v>
      </c>
      <c r="F55" s="39" t="s">
        <v>15</v>
      </c>
      <c r="G55" s="39" t="s">
        <v>16</v>
      </c>
      <c r="H55" s="39" t="s">
        <v>17</v>
      </c>
      <c r="I55" s="39" t="s">
        <v>18</v>
      </c>
      <c r="J55" s="39" t="s">
        <v>19</v>
      </c>
      <c r="K55" s="39" t="s">
        <v>20</v>
      </c>
      <c r="L55" s="39" t="s">
        <v>21</v>
      </c>
      <c r="M55" s="39" t="s">
        <v>22</v>
      </c>
      <c r="N55" s="40" t="s">
        <v>23</v>
      </c>
      <c r="O55" s="137" t="s">
        <v>72</v>
      </c>
      <c r="P55" s="61"/>
    </row>
    <row r="56" spans="2:16" ht="15.75" x14ac:dyDescent="0.25">
      <c r="B56" s="59"/>
      <c r="C56" s="41" t="s">
        <v>25</v>
      </c>
      <c r="D56" s="45">
        <v>79110</v>
      </c>
      <c r="E56" s="46">
        <v>107404</v>
      </c>
      <c r="F56" s="46">
        <v>135701</v>
      </c>
      <c r="G56" s="46">
        <v>134091</v>
      </c>
      <c r="H56" s="46">
        <v>149306</v>
      </c>
      <c r="I56" s="46">
        <v>158709.62279171101</v>
      </c>
      <c r="J56" s="46">
        <v>113971.119830457</v>
      </c>
      <c r="K56" s="46">
        <f>(K4*(1+K5)*K6)/((K4*(1+K5)*K6)+K7*K6+K8+K9)*K11/K6</f>
        <v>104178.11203866579</v>
      </c>
      <c r="L56" s="46">
        <f>(L4*(1+L5)*L6)/((L4*(1+L5)*L6)+L7*L6+L8+L9)*L11/L6</f>
        <v>119941.75194115908</v>
      </c>
      <c r="M56" s="46">
        <f>(M4*(1+M5)*M6)/((M4*(1+M5)*M6)+M7*M6+M8+M9)*M11/M6</f>
        <v>108648.71644633486</v>
      </c>
      <c r="N56" s="46">
        <f>(N4*(1+N5)*N6)/((N4*(1+N5)*N6)+N7*N6+N8+N9)*N11/N6</f>
        <v>103897.67020924413</v>
      </c>
      <c r="O56" s="47">
        <f>(O4*(1+O5)*O6)/((O4*(1+O5)*O6)+O7*O6+O8+O9)*O11/O6</f>
        <v>92502.688743536404</v>
      </c>
      <c r="P56" s="61"/>
    </row>
    <row r="57" spans="2:16" ht="15.75" x14ac:dyDescent="0.25">
      <c r="B57" s="59"/>
      <c r="C57" s="42" t="s">
        <v>26</v>
      </c>
      <c r="D57" s="48">
        <v>16558</v>
      </c>
      <c r="E57" s="49">
        <v>18017</v>
      </c>
      <c r="F57" s="49">
        <v>20672</v>
      </c>
      <c r="G57" s="49">
        <v>13151</v>
      </c>
      <c r="H57" s="49">
        <v>58493</v>
      </c>
      <c r="I57" s="49">
        <v>51620.522079153197</v>
      </c>
      <c r="J57" s="49">
        <v>12329.342763937215</v>
      </c>
      <c r="K57" s="49">
        <f>(K7*K6)/((K4*(1+K5)*K6)+K7*K6+K8+K9)*K11/K6</f>
        <v>12164.144792355832</v>
      </c>
      <c r="L57" s="49">
        <f>(L7*L6)/((L4*(1+L5)*L6)+L7*L6+L8+L9)*L11/L6</f>
        <v>16127.010707971525</v>
      </c>
      <c r="M57" s="49">
        <f>(M7*M6)/((M4*(1+M5)*M6)+M7*M6+M8+M9)*M11/M6</f>
        <v>16860.303568328425</v>
      </c>
      <c r="N57" s="49">
        <f>(N7*N6)/((N4*(1+N5)*N6)+N7*N6+N8+N9)*N11/N6</f>
        <v>16623.829054161251</v>
      </c>
      <c r="O57" s="50">
        <f>(O7*O6)/((O4*(1+O5)*O6)+O7*O6+O8+O9)*O11/O6</f>
        <v>17092.075042943012</v>
      </c>
      <c r="P57" s="63"/>
    </row>
    <row r="58" spans="2:16" ht="15.75" x14ac:dyDescent="0.25">
      <c r="B58" s="59"/>
      <c r="C58" s="42" t="s">
        <v>28</v>
      </c>
      <c r="D58" s="48">
        <v>23900</v>
      </c>
      <c r="E58" s="49">
        <v>13363.361699999999</v>
      </c>
      <c r="F58" s="49">
        <v>14392.090099999999</v>
      </c>
      <c r="G58" s="49">
        <v>13431</v>
      </c>
      <c r="H58" s="49">
        <v>27335</v>
      </c>
      <c r="I58" s="49">
        <v>26648.639999999999</v>
      </c>
      <c r="J58" s="49">
        <v>33384.488896452836</v>
      </c>
      <c r="K58" s="49">
        <f>K10</f>
        <v>34238.67</v>
      </c>
      <c r="L58" s="49">
        <f>L10</f>
        <v>33238.008880602021</v>
      </c>
      <c r="M58" s="49">
        <f>M10</f>
        <v>32307.016765742781</v>
      </c>
      <c r="N58" s="49">
        <f>N10</f>
        <v>32581.684018372114</v>
      </c>
      <c r="O58" s="50">
        <f>O10</f>
        <v>30119.17</v>
      </c>
      <c r="P58" s="61"/>
    </row>
    <row r="59" spans="2:16" ht="15.75" x14ac:dyDescent="0.25">
      <c r="B59" s="59"/>
      <c r="C59" s="42" t="s">
        <v>27</v>
      </c>
      <c r="D59" s="48">
        <v>2907</v>
      </c>
      <c r="E59" s="49">
        <v>3456</v>
      </c>
      <c r="F59" s="49">
        <v>2631</v>
      </c>
      <c r="G59" s="49">
        <v>3151</v>
      </c>
      <c r="H59" s="49">
        <v>2615</v>
      </c>
      <c r="I59" s="49">
        <v>2824.58583257696</v>
      </c>
      <c r="J59" s="49">
        <v>2239.0742348717968</v>
      </c>
      <c r="K59" s="49">
        <f>(K8)/((K4*(1+K5)*K6)+K7*K6+K8+K9)*K11/K6</f>
        <v>4680.099245710715</v>
      </c>
      <c r="L59" s="49">
        <f>(L8)/((L4*(1+L5)*L6)+L7*L6+L8+L9)*L11/L6</f>
        <v>5441.5405867291374</v>
      </c>
      <c r="M59" s="49">
        <f>(M8)/((M4*(1+M5)*M6)+M7*M6+M8+M9)*M11/M6</f>
        <v>5060.9758061740849</v>
      </c>
      <c r="N59" s="49">
        <f>(N8)/((N4*(1+N5)*N6)+N7*N6+N8+N9)*N11/N6</f>
        <v>4886.0544711751863</v>
      </c>
      <c r="O59" s="50">
        <f>(O8)/((O4*(1+O5)*O6)+O7*O6+O8+O9)*O11/O6</f>
        <v>4463.6409271782659</v>
      </c>
      <c r="P59" s="61"/>
    </row>
    <row r="60" spans="2:16" ht="15.75" x14ac:dyDescent="0.25">
      <c r="B60" s="59"/>
      <c r="C60" s="42" t="s">
        <v>29</v>
      </c>
      <c r="D60" s="48">
        <v>0</v>
      </c>
      <c r="E60" s="49">
        <v>0</v>
      </c>
      <c r="F60" s="49">
        <v>0</v>
      </c>
      <c r="G60" s="49">
        <v>293</v>
      </c>
      <c r="H60" s="49">
        <v>769</v>
      </c>
      <c r="I60" s="49">
        <v>817.61457655866002</v>
      </c>
      <c r="J60" s="49">
        <v>1972.5490729899482</v>
      </c>
      <c r="K60" s="49">
        <f>(K9)/((K4*(1+K5)*K6)+K7*K6+K8+K9)*K11/K6</f>
        <v>1783.4454270270619</v>
      </c>
      <c r="L60" s="49">
        <f>(L9)/((L4*(1+L5)*L6)+L7*L6+L8+L9)*L11/L6</f>
        <v>2064.3924461815727</v>
      </c>
      <c r="M60" s="49">
        <f>(M9)/((M4*(1+M5)*M6)+M7*M6+M8+M9)*M11/M6</f>
        <v>1912.3663671186482</v>
      </c>
      <c r="N60" s="49">
        <f>(N9)/((N4*(1+N5)*N6)+N7*N6+N8+N9)*N11/N6</f>
        <v>1830.7323536877852</v>
      </c>
      <c r="O60" s="50">
        <f>(O9)/((O4*(1+O5)*O6)+O7*O6+O8+O9)*O11/O6</f>
        <v>1594.5201348271532</v>
      </c>
      <c r="P60" s="61"/>
    </row>
    <row r="61" spans="2:16" ht="15.75" x14ac:dyDescent="0.25">
      <c r="B61" s="59"/>
      <c r="C61" s="42" t="s">
        <v>24</v>
      </c>
      <c r="D61" s="48">
        <f>D12</f>
        <v>97835</v>
      </c>
      <c r="E61" s="49">
        <f>E12</f>
        <v>108459</v>
      </c>
      <c r="F61" s="49">
        <f t="shared" ref="F61:L61" si="0">F12</f>
        <v>144235</v>
      </c>
      <c r="G61" s="49">
        <f t="shared" si="0"/>
        <v>131805</v>
      </c>
      <c r="H61" s="49">
        <f t="shared" si="0"/>
        <v>186001</v>
      </c>
      <c r="I61" s="49">
        <f t="shared" si="0"/>
        <v>178477</v>
      </c>
      <c r="J61" s="49">
        <f t="shared" si="0"/>
        <v>122428</v>
      </c>
      <c r="K61" s="49">
        <f t="shared" si="0"/>
        <v>120199</v>
      </c>
      <c r="L61" s="49">
        <f t="shared" si="0"/>
        <v>121888.94</v>
      </c>
      <c r="M61" s="49"/>
      <c r="N61" s="49"/>
      <c r="O61" s="50"/>
      <c r="P61" s="61"/>
    </row>
    <row r="62" spans="2:16" ht="15.75" x14ac:dyDescent="0.25">
      <c r="B62" s="59"/>
      <c r="C62" s="42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3"/>
      <c r="P62" s="61"/>
    </row>
    <row r="63" spans="2:16" ht="16.5" thickBot="1" x14ac:dyDescent="0.3">
      <c r="B63" s="59"/>
      <c r="C63" s="43" t="s">
        <v>78</v>
      </c>
      <c r="D63" s="54">
        <f>D13</f>
        <v>122500</v>
      </c>
      <c r="E63" s="55">
        <f>E13</f>
        <v>142200</v>
      </c>
      <c r="F63" s="55">
        <f t="shared" ref="F63:N63" si="1">F13</f>
        <v>173400</v>
      </c>
      <c r="G63" s="55">
        <f t="shared" si="1"/>
        <v>164100</v>
      </c>
      <c r="H63" s="55">
        <f t="shared" si="1"/>
        <v>238500</v>
      </c>
      <c r="I63" s="55">
        <f t="shared" si="1"/>
        <v>240600</v>
      </c>
      <c r="J63" s="55">
        <f t="shared" si="1"/>
        <v>163900</v>
      </c>
      <c r="K63" s="55">
        <f t="shared" si="1"/>
        <v>157000</v>
      </c>
      <c r="L63" s="55">
        <f t="shared" si="1"/>
        <v>176800</v>
      </c>
      <c r="M63" s="55">
        <f t="shared" si="1"/>
        <v>164800</v>
      </c>
      <c r="N63" s="55">
        <f t="shared" si="1"/>
        <v>159800</v>
      </c>
      <c r="O63" s="119">
        <f>O13</f>
        <v>145800</v>
      </c>
      <c r="P63" s="61"/>
    </row>
    <row r="64" spans="2:16" ht="15" x14ac:dyDescent="0.2">
      <c r="B64" s="59"/>
      <c r="C64" s="38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5"/>
      <c r="O64" s="60"/>
      <c r="P64" s="61"/>
    </row>
    <row r="65" spans="2:16" ht="13.5" thickBot="1" x14ac:dyDescent="0.25">
      <c r="B65" s="66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8"/>
    </row>
    <row r="66" spans="2:16" x14ac:dyDescent="0.2"/>
    <row r="67" spans="2:16" x14ac:dyDescent="0.2"/>
  </sheetData>
  <mergeCells count="2">
    <mergeCell ref="D54:N54"/>
    <mergeCell ref="D2:N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467"/>
  <sheetViews>
    <sheetView showGridLines="0" topLeftCell="A10" workbookViewId="0">
      <selection activeCell="K32" sqref="K32"/>
    </sheetView>
  </sheetViews>
  <sheetFormatPr defaultColWidth="0" defaultRowHeight="12.75" zeroHeight="1" x14ac:dyDescent="0.2"/>
  <cols>
    <col min="1" max="1" width="9.140625" style="14" customWidth="1"/>
    <col min="2" max="2" width="11.28515625" style="14" customWidth="1"/>
    <col min="3" max="3" width="11.28515625" style="15" customWidth="1"/>
    <col min="4" max="5" width="22.42578125" style="14" bestFit="1" customWidth="1"/>
    <col min="6" max="13" width="9.140625" style="14" customWidth="1"/>
    <col min="14" max="16384" width="9.140625" style="14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spans="3:5" x14ac:dyDescent="0.2"/>
    <row r="18" spans="3:5" x14ac:dyDescent="0.2"/>
    <row r="19" spans="3:5" x14ac:dyDescent="0.2"/>
    <row r="20" spans="3:5" x14ac:dyDescent="0.2"/>
    <row r="21" spans="3:5" x14ac:dyDescent="0.2"/>
    <row r="22" spans="3:5" x14ac:dyDescent="0.2"/>
    <row r="23" spans="3:5" x14ac:dyDescent="0.2"/>
    <row r="24" spans="3:5" x14ac:dyDescent="0.2"/>
    <row r="25" spans="3:5" x14ac:dyDescent="0.2"/>
    <row r="26" spans="3:5" x14ac:dyDescent="0.2"/>
    <row r="27" spans="3:5" x14ac:dyDescent="0.2"/>
    <row r="28" spans="3:5" x14ac:dyDescent="0.2"/>
    <row r="29" spans="3:5" x14ac:dyDescent="0.2"/>
    <row r="30" spans="3:5" x14ac:dyDescent="0.2"/>
    <row r="31" spans="3:5" x14ac:dyDescent="0.2"/>
    <row r="32" spans="3:5" ht="15.75" x14ac:dyDescent="0.25">
      <c r="C32" s="118" t="s">
        <v>3</v>
      </c>
      <c r="D32" s="116" t="s">
        <v>49</v>
      </c>
      <c r="E32" s="116" t="s">
        <v>71</v>
      </c>
    </row>
    <row r="33" spans="2:7" ht="15" x14ac:dyDescent="0.2">
      <c r="B33" s="16"/>
      <c r="C33" s="117">
        <v>42095</v>
      </c>
      <c r="D33" s="138">
        <v>2.3949999999999999E-2</v>
      </c>
      <c r="E33" s="138">
        <v>2.4550000000000002E-2</v>
      </c>
      <c r="F33" s="136"/>
      <c r="G33" s="73"/>
    </row>
    <row r="34" spans="2:7" ht="15" x14ac:dyDescent="0.2">
      <c r="B34" s="16"/>
      <c r="C34" s="117">
        <v>42096</v>
      </c>
      <c r="D34" s="139">
        <v>2.3599999999999999E-2</v>
      </c>
      <c r="E34" s="139">
        <v>2.4150000000000001E-2</v>
      </c>
      <c r="F34" s="136"/>
      <c r="G34" s="73"/>
    </row>
    <row r="35" spans="2:7" ht="15" x14ac:dyDescent="0.2">
      <c r="B35" s="16"/>
      <c r="C35" s="117">
        <v>42101</v>
      </c>
      <c r="D35" s="139">
        <v>2.41E-2</v>
      </c>
      <c r="E35" s="139">
        <v>2.4649999999999998E-2</v>
      </c>
      <c r="F35" s="136"/>
      <c r="G35" s="73"/>
    </row>
    <row r="36" spans="2:7" ht="15" x14ac:dyDescent="0.2">
      <c r="B36" s="16"/>
      <c r="C36" s="117">
        <v>42102</v>
      </c>
      <c r="D36" s="138">
        <v>2.3900000000000001E-2</v>
      </c>
      <c r="E36" s="138">
        <v>2.445E-2</v>
      </c>
      <c r="F36" s="136"/>
      <c r="G36" s="73"/>
    </row>
    <row r="37" spans="2:7" ht="15" x14ac:dyDescent="0.2">
      <c r="B37" s="16"/>
      <c r="C37" s="117">
        <v>42103</v>
      </c>
      <c r="D37" s="138">
        <v>2.4049999999999998E-2</v>
      </c>
      <c r="E37" s="138">
        <v>2.46E-2</v>
      </c>
      <c r="F37" s="136"/>
      <c r="G37" s="73"/>
    </row>
    <row r="38" spans="2:7" ht="15" x14ac:dyDescent="0.2">
      <c r="B38" s="16"/>
      <c r="C38" s="117">
        <v>42104</v>
      </c>
      <c r="D38" s="138">
        <v>2.4199999999999999E-2</v>
      </c>
      <c r="E38" s="138">
        <v>2.4799999999999999E-2</v>
      </c>
      <c r="F38" s="136"/>
      <c r="G38" s="73"/>
    </row>
    <row r="39" spans="2:7" ht="15" x14ac:dyDescent="0.2">
      <c r="B39" s="16"/>
      <c r="C39" s="117">
        <v>42107</v>
      </c>
      <c r="D39" s="138">
        <v>2.3949999999999999E-2</v>
      </c>
      <c r="E39" s="138">
        <v>2.4550000000000002E-2</v>
      </c>
      <c r="F39" s="136"/>
      <c r="G39" s="73"/>
    </row>
    <row r="40" spans="2:7" ht="15" x14ac:dyDescent="0.2">
      <c r="B40" s="16"/>
      <c r="C40" s="117">
        <v>42108</v>
      </c>
      <c r="D40" s="138">
        <v>2.3599999999999999E-2</v>
      </c>
      <c r="E40" s="138">
        <v>2.4150000000000001E-2</v>
      </c>
      <c r="F40" s="136"/>
      <c r="G40" s="73"/>
    </row>
    <row r="41" spans="2:7" ht="15" x14ac:dyDescent="0.2">
      <c r="B41" s="16"/>
      <c r="C41" s="117">
        <v>42109</v>
      </c>
      <c r="D41" s="138">
        <v>2.3300000000000001E-2</v>
      </c>
      <c r="E41" s="138">
        <v>2.3900000000000001E-2</v>
      </c>
      <c r="F41" s="136"/>
      <c r="G41" s="73"/>
    </row>
    <row r="42" spans="2:7" ht="15" x14ac:dyDescent="0.2">
      <c r="B42" s="16"/>
      <c r="C42" s="117">
        <v>42110</v>
      </c>
      <c r="D42" s="138">
        <v>2.4150000000000001E-2</v>
      </c>
      <c r="E42" s="138">
        <v>2.4700000000000003E-2</v>
      </c>
      <c r="F42" s="136"/>
      <c r="G42" s="73"/>
    </row>
    <row r="43" spans="2:7" ht="15" x14ac:dyDescent="0.2">
      <c r="B43" s="16"/>
      <c r="C43" s="117">
        <v>42111</v>
      </c>
      <c r="D43" s="138">
        <v>2.4E-2</v>
      </c>
      <c r="E43" s="138">
        <v>2.4500000000000001E-2</v>
      </c>
      <c r="F43" s="136"/>
      <c r="G43" s="73"/>
    </row>
    <row r="44" spans="2:7" ht="15" x14ac:dyDescent="0.2">
      <c r="B44" s="16"/>
      <c r="C44" s="117">
        <v>42114</v>
      </c>
      <c r="D44" s="138">
        <v>2.445E-2</v>
      </c>
      <c r="E44" s="138">
        <v>2.5000000000000001E-2</v>
      </c>
      <c r="F44" s="136"/>
      <c r="G44" s="73"/>
    </row>
    <row r="45" spans="2:7" ht="15" x14ac:dyDescent="0.2">
      <c r="B45" s="16"/>
      <c r="C45" s="117">
        <v>42115</v>
      </c>
      <c r="D45" s="138">
        <v>2.4399999999999998E-2</v>
      </c>
      <c r="E45" s="138">
        <v>2.495E-2</v>
      </c>
      <c r="F45" s="136"/>
      <c r="G45" s="73"/>
    </row>
    <row r="46" spans="2:7" ht="15" x14ac:dyDescent="0.2">
      <c r="B46" s="16"/>
      <c r="C46" s="117">
        <v>42116</v>
      </c>
      <c r="D46" s="138">
        <v>2.4849999999999997E-2</v>
      </c>
      <c r="E46" s="138">
        <v>2.5350000000000001E-2</v>
      </c>
      <c r="F46" s="136"/>
      <c r="G46" s="73"/>
    </row>
    <row r="47" spans="2:7" ht="15" x14ac:dyDescent="0.2">
      <c r="B47" s="16"/>
      <c r="C47" s="117">
        <v>42117</v>
      </c>
      <c r="D47" s="138">
        <v>2.5699999999999997E-2</v>
      </c>
      <c r="E47" s="138">
        <v>2.6249999999999999E-2</v>
      </c>
      <c r="F47" s="136"/>
      <c r="G47" s="73"/>
    </row>
    <row r="48" spans="2:7" ht="15" x14ac:dyDescent="0.2">
      <c r="B48" s="16"/>
      <c r="C48" s="117">
        <v>42118</v>
      </c>
      <c r="D48" s="138">
        <v>2.58E-2</v>
      </c>
      <c r="E48" s="138">
        <v>2.6349999999999998E-2</v>
      </c>
      <c r="F48" s="136"/>
      <c r="G48" s="73"/>
    </row>
    <row r="49" spans="2:7" ht="15" x14ac:dyDescent="0.2">
      <c r="B49" s="16"/>
      <c r="C49" s="117">
        <v>42121</v>
      </c>
      <c r="D49" s="138">
        <v>2.5499999999999998E-2</v>
      </c>
      <c r="E49" s="138">
        <v>2.605E-2</v>
      </c>
      <c r="F49" s="136"/>
      <c r="G49" s="73"/>
    </row>
    <row r="50" spans="2:7" ht="15" x14ac:dyDescent="0.2">
      <c r="B50" s="16"/>
      <c r="C50" s="117">
        <v>42122</v>
      </c>
      <c r="D50" s="138">
        <v>2.605E-2</v>
      </c>
      <c r="E50" s="138">
        <v>2.6600000000000002E-2</v>
      </c>
      <c r="F50" s="136"/>
      <c r="G50" s="73"/>
    </row>
    <row r="51" spans="2:7" ht="15" x14ac:dyDescent="0.2">
      <c r="B51" s="16"/>
      <c r="C51" s="117">
        <v>42123</v>
      </c>
      <c r="D51" s="138">
        <v>2.6450000000000001E-2</v>
      </c>
      <c r="E51" s="138">
        <v>2.7000000000000003E-2</v>
      </c>
      <c r="F51" s="136"/>
      <c r="G51" s="73"/>
    </row>
    <row r="52" spans="2:7" ht="15" x14ac:dyDescent="0.2">
      <c r="B52" s="16"/>
      <c r="C52" s="117">
        <v>42124</v>
      </c>
      <c r="D52" s="138">
        <v>2.7000000000000003E-2</v>
      </c>
      <c r="E52" s="138">
        <v>2.7549999999999998E-2</v>
      </c>
      <c r="F52" s="136"/>
      <c r="G52" s="73"/>
    </row>
    <row r="53" spans="2:7" ht="15" x14ac:dyDescent="0.2">
      <c r="B53" s="16"/>
      <c r="C53" s="117">
        <v>42125</v>
      </c>
      <c r="D53" s="138">
        <v>2.7349999999999999E-2</v>
      </c>
      <c r="E53" s="138">
        <v>2.7900000000000001E-2</v>
      </c>
      <c r="F53" s="136"/>
      <c r="G53" s="73"/>
    </row>
    <row r="54" spans="2:7" ht="15" x14ac:dyDescent="0.2">
      <c r="B54" s="16"/>
      <c r="C54" s="117">
        <v>42128</v>
      </c>
      <c r="D54" s="138">
        <v>2.7450000000000002E-2</v>
      </c>
      <c r="E54" s="138">
        <v>2.7999999999999997E-2</v>
      </c>
      <c r="F54" s="136"/>
      <c r="G54" s="73"/>
    </row>
    <row r="55" spans="2:7" ht="15" x14ac:dyDescent="0.2">
      <c r="B55" s="16"/>
      <c r="C55" s="117">
        <v>42129</v>
      </c>
      <c r="D55" s="138">
        <v>2.8500000000000001E-2</v>
      </c>
      <c r="E55" s="138">
        <v>2.8999999999999998E-2</v>
      </c>
      <c r="F55" s="136"/>
      <c r="G55" s="73"/>
    </row>
    <row r="56" spans="2:7" ht="15" x14ac:dyDescent="0.2">
      <c r="B56" s="16"/>
      <c r="C56" s="117">
        <v>42130</v>
      </c>
      <c r="D56" s="138">
        <v>2.9849999999999998E-2</v>
      </c>
      <c r="E56" s="138">
        <v>3.0350000000000002E-2</v>
      </c>
      <c r="F56" s="136"/>
      <c r="G56" s="73"/>
    </row>
    <row r="57" spans="2:7" ht="15" x14ac:dyDescent="0.2">
      <c r="B57" s="16"/>
      <c r="C57" s="117">
        <v>42131</v>
      </c>
      <c r="D57" s="138">
        <v>3.0499999999999999E-2</v>
      </c>
      <c r="E57" s="138">
        <v>3.1050000000000001E-2</v>
      </c>
      <c r="F57" s="136"/>
      <c r="G57" s="73"/>
    </row>
    <row r="58" spans="2:7" ht="15" x14ac:dyDescent="0.2">
      <c r="B58" s="16"/>
      <c r="C58" s="117">
        <v>42132</v>
      </c>
      <c r="D58" s="138">
        <v>2.8999999999999998E-2</v>
      </c>
      <c r="E58" s="138">
        <v>2.9500000000000002E-2</v>
      </c>
      <c r="F58" s="136"/>
      <c r="G58" s="73"/>
    </row>
    <row r="59" spans="2:7" ht="15" x14ac:dyDescent="0.2">
      <c r="B59" s="16"/>
      <c r="C59" s="117">
        <v>42135</v>
      </c>
      <c r="D59" s="138">
        <v>2.9149999999999999E-2</v>
      </c>
      <c r="E59" s="138">
        <v>2.9649999999999999E-2</v>
      </c>
      <c r="F59" s="136"/>
      <c r="G59" s="73"/>
    </row>
    <row r="60" spans="2:7" ht="15" x14ac:dyDescent="0.2">
      <c r="B60" s="16"/>
      <c r="C60" s="117">
        <v>42136</v>
      </c>
      <c r="D60" s="138">
        <v>3.1050000000000001E-2</v>
      </c>
      <c r="E60" s="138">
        <v>3.1600000000000003E-2</v>
      </c>
      <c r="F60" s="136"/>
      <c r="G60" s="73"/>
    </row>
    <row r="61" spans="2:7" ht="15" x14ac:dyDescent="0.2">
      <c r="B61" s="16"/>
      <c r="C61" s="117">
        <v>42137</v>
      </c>
      <c r="D61" s="138">
        <v>3.015E-2</v>
      </c>
      <c r="E61" s="138">
        <v>3.0699999999999998E-2</v>
      </c>
      <c r="F61" s="136"/>
      <c r="G61" s="73"/>
    </row>
    <row r="62" spans="2:7" ht="15" x14ac:dyDescent="0.2">
      <c r="B62" s="16"/>
      <c r="C62" s="117">
        <v>42138</v>
      </c>
      <c r="D62" s="138">
        <v>3.0600000000000002E-2</v>
      </c>
      <c r="E62" s="138">
        <v>3.1200000000000002E-2</v>
      </c>
      <c r="F62" s="136"/>
      <c r="G62" s="73"/>
    </row>
    <row r="63" spans="2:7" ht="15" x14ac:dyDescent="0.2">
      <c r="B63" s="16"/>
      <c r="C63" s="117">
        <v>42139</v>
      </c>
      <c r="D63" s="138">
        <v>2.9600000000000001E-2</v>
      </c>
      <c r="E63" s="138">
        <v>3.0249999999999999E-2</v>
      </c>
      <c r="F63" s="136"/>
      <c r="G63" s="73"/>
    </row>
    <row r="64" spans="2:7" ht="15" x14ac:dyDescent="0.2">
      <c r="B64" s="16"/>
      <c r="C64" s="117">
        <v>42142</v>
      </c>
      <c r="D64" s="139">
        <v>2.9350000000000001E-2</v>
      </c>
      <c r="E64" s="139">
        <v>2.9950000000000001E-2</v>
      </c>
      <c r="F64" s="136"/>
      <c r="G64" s="73"/>
    </row>
    <row r="65" spans="2:7" ht="15" x14ac:dyDescent="0.2">
      <c r="B65" s="16"/>
      <c r="C65" s="117">
        <v>42143</v>
      </c>
      <c r="D65" s="139">
        <v>3.0099999999999998E-2</v>
      </c>
      <c r="E65" s="139">
        <v>3.0699999999999998E-2</v>
      </c>
      <c r="F65" s="136"/>
      <c r="G65" s="73"/>
    </row>
    <row r="66" spans="2:7" ht="15" x14ac:dyDescent="0.2">
      <c r="B66" s="16"/>
      <c r="C66" s="117">
        <v>42144</v>
      </c>
      <c r="D66" s="139">
        <v>3.0350000000000002E-2</v>
      </c>
      <c r="E66" s="139">
        <v>3.0950000000000002E-2</v>
      </c>
      <c r="F66" s="136"/>
      <c r="G66" s="73"/>
    </row>
    <row r="67" spans="2:7" ht="15" x14ac:dyDescent="0.2">
      <c r="B67" s="16"/>
      <c r="C67" s="117">
        <v>42145</v>
      </c>
      <c r="D67" s="139">
        <v>3.0099999999999998E-2</v>
      </c>
      <c r="E67" s="139">
        <v>3.065E-2</v>
      </c>
      <c r="F67" s="136"/>
      <c r="G67" s="73"/>
    </row>
    <row r="68" spans="2:7" ht="15" x14ac:dyDescent="0.2">
      <c r="B68" s="16"/>
      <c r="C68" s="117">
        <v>42146</v>
      </c>
      <c r="D68" s="138">
        <v>2.9849999999999998E-2</v>
      </c>
      <c r="E68" s="138">
        <v>3.04E-2</v>
      </c>
      <c r="F68" s="136"/>
      <c r="G68" s="73"/>
    </row>
    <row r="69" spans="2:7" ht="15" x14ac:dyDescent="0.2">
      <c r="B69" s="16"/>
      <c r="C69" s="117">
        <v>42149</v>
      </c>
      <c r="D69" s="138">
        <v>2.98E-2</v>
      </c>
      <c r="E69" s="138">
        <v>3.0299999999999997E-2</v>
      </c>
      <c r="F69" s="136"/>
      <c r="G69" s="73"/>
    </row>
    <row r="70" spans="2:7" ht="15" x14ac:dyDescent="0.2">
      <c r="B70" s="16"/>
      <c r="C70" s="117">
        <v>42150</v>
      </c>
      <c r="D70" s="138">
        <v>2.9849999999999998E-2</v>
      </c>
      <c r="E70" s="138">
        <v>3.0350000000000002E-2</v>
      </c>
      <c r="F70" s="136"/>
      <c r="G70" s="73"/>
    </row>
    <row r="71" spans="2:7" ht="15" x14ac:dyDescent="0.2">
      <c r="B71" s="16"/>
      <c r="C71" s="117">
        <v>42151</v>
      </c>
      <c r="D71" s="138">
        <v>2.8999999999999998E-2</v>
      </c>
      <c r="E71" s="138">
        <v>2.955E-2</v>
      </c>
      <c r="F71" s="136"/>
      <c r="G71" s="73"/>
    </row>
    <row r="72" spans="2:7" ht="15" x14ac:dyDescent="0.2">
      <c r="B72" s="16"/>
      <c r="C72" s="117">
        <v>42152</v>
      </c>
      <c r="D72" s="138">
        <v>2.8450000000000003E-2</v>
      </c>
      <c r="E72" s="138">
        <v>2.8999999999999998E-2</v>
      </c>
      <c r="F72" s="136"/>
      <c r="G72" s="73"/>
    </row>
    <row r="73" spans="2:7" ht="15" x14ac:dyDescent="0.2">
      <c r="B73" s="16"/>
      <c r="C73" s="117">
        <v>42153</v>
      </c>
      <c r="D73" s="138">
        <v>2.7949999999999999E-2</v>
      </c>
      <c r="E73" s="138">
        <v>2.8450000000000003E-2</v>
      </c>
      <c r="F73" s="136"/>
      <c r="G73" s="73"/>
    </row>
    <row r="74" spans="2:7" ht="15" x14ac:dyDescent="0.2">
      <c r="B74" s="16"/>
      <c r="C74" s="117">
        <v>42156</v>
      </c>
      <c r="D74" s="138">
        <v>2.775E-2</v>
      </c>
      <c r="E74" s="138">
        <v>2.8300000000000002E-2</v>
      </c>
      <c r="F74" s="136"/>
      <c r="G74" s="73"/>
    </row>
    <row r="75" spans="2:7" ht="15" x14ac:dyDescent="0.2">
      <c r="B75" s="16"/>
      <c r="C75" s="117">
        <v>42157</v>
      </c>
      <c r="D75" s="138">
        <v>2.81E-2</v>
      </c>
      <c r="E75" s="138">
        <v>2.86E-2</v>
      </c>
      <c r="F75" s="136"/>
      <c r="G75" s="73"/>
    </row>
    <row r="76" spans="2:7" ht="15" x14ac:dyDescent="0.2">
      <c r="B76" s="16"/>
      <c r="C76" s="117">
        <v>42158</v>
      </c>
      <c r="D76" s="139">
        <v>2.9600000000000001E-2</v>
      </c>
      <c r="E76" s="139">
        <v>3.015E-2</v>
      </c>
      <c r="F76" s="136"/>
      <c r="G76" s="73"/>
    </row>
    <row r="77" spans="2:7" ht="15" x14ac:dyDescent="0.2">
      <c r="B77" s="16"/>
      <c r="C77" s="117">
        <v>42159</v>
      </c>
      <c r="D77" s="138">
        <v>3.1099999999999999E-2</v>
      </c>
      <c r="E77" s="138">
        <v>3.1649999999999998E-2</v>
      </c>
      <c r="F77" s="136"/>
      <c r="G77" s="73"/>
    </row>
    <row r="78" spans="2:7" ht="15" x14ac:dyDescent="0.2">
      <c r="B78" s="16"/>
      <c r="C78" s="117">
        <v>42160</v>
      </c>
      <c r="D78" s="138">
        <v>3.1099999999999999E-2</v>
      </c>
      <c r="E78" s="138">
        <v>3.1649999999999998E-2</v>
      </c>
      <c r="F78" s="136"/>
      <c r="G78" s="73"/>
    </row>
    <row r="79" spans="2:7" ht="15" x14ac:dyDescent="0.2">
      <c r="B79" s="16"/>
      <c r="C79" s="117">
        <v>42164</v>
      </c>
      <c r="D79" s="138">
        <v>3.04E-2</v>
      </c>
      <c r="E79" s="138">
        <v>3.0899999999999997E-2</v>
      </c>
      <c r="F79" s="136"/>
      <c r="G79" s="73"/>
    </row>
    <row r="80" spans="2:7" ht="15" x14ac:dyDescent="0.2">
      <c r="B80" s="16"/>
      <c r="C80" s="117">
        <v>42165</v>
      </c>
      <c r="D80" s="139">
        <v>3.1200000000000002E-2</v>
      </c>
      <c r="E80" s="139">
        <v>3.175E-2</v>
      </c>
      <c r="F80" s="136"/>
      <c r="G80" s="73"/>
    </row>
    <row r="81" spans="2:7" ht="15" x14ac:dyDescent="0.2">
      <c r="B81" s="16"/>
      <c r="C81" s="117">
        <v>42166</v>
      </c>
      <c r="D81" s="138">
        <v>3.2199999999999999E-2</v>
      </c>
      <c r="E81" s="138">
        <v>3.2750000000000001E-2</v>
      </c>
      <c r="F81" s="136"/>
      <c r="G81" s="73"/>
    </row>
    <row r="82" spans="2:7" ht="15" x14ac:dyDescent="0.2">
      <c r="B82" s="16"/>
      <c r="C82" s="117">
        <v>42167</v>
      </c>
      <c r="D82" s="138">
        <v>3.0849999999999999E-2</v>
      </c>
      <c r="E82" s="138">
        <v>3.1400000000000004E-2</v>
      </c>
      <c r="F82" s="136"/>
      <c r="G82" s="73"/>
    </row>
    <row r="83" spans="2:7" ht="15" x14ac:dyDescent="0.2">
      <c r="B83" s="16"/>
      <c r="C83" s="117">
        <v>42170</v>
      </c>
      <c r="D83" s="138">
        <v>3.0750000000000003E-2</v>
      </c>
      <c r="E83" s="138">
        <v>3.125E-2</v>
      </c>
      <c r="F83" s="136"/>
      <c r="G83" s="73"/>
    </row>
    <row r="84" spans="2:7" ht="15" x14ac:dyDescent="0.2">
      <c r="B84" s="16"/>
      <c r="C84" s="117">
        <v>42171</v>
      </c>
      <c r="D84" s="138">
        <v>3.0750000000000003E-2</v>
      </c>
      <c r="E84" s="138">
        <v>3.125E-2</v>
      </c>
      <c r="F84" s="136"/>
      <c r="G84" s="73"/>
    </row>
    <row r="85" spans="2:7" ht="15" x14ac:dyDescent="0.2">
      <c r="B85" s="16"/>
      <c r="C85" s="117">
        <v>42172</v>
      </c>
      <c r="D85" s="138">
        <v>3.065E-2</v>
      </c>
      <c r="E85" s="138">
        <v>3.1150000000000001E-2</v>
      </c>
      <c r="F85" s="136"/>
      <c r="G85" s="73"/>
    </row>
    <row r="86" spans="2:7" ht="15" x14ac:dyDescent="0.2">
      <c r="B86" s="16"/>
      <c r="C86" s="117">
        <v>42173</v>
      </c>
      <c r="D86" s="138">
        <v>2.92E-2</v>
      </c>
      <c r="E86" s="138">
        <v>2.9700000000000001E-2</v>
      </c>
      <c r="F86" s="136"/>
      <c r="G86" s="73"/>
    </row>
    <row r="87" spans="2:7" ht="15" x14ac:dyDescent="0.2">
      <c r="B87" s="16"/>
      <c r="C87" s="117">
        <v>42174</v>
      </c>
      <c r="D87" s="138">
        <v>2.955E-2</v>
      </c>
      <c r="E87" s="138">
        <v>3.005E-2</v>
      </c>
      <c r="F87" s="136"/>
      <c r="G87" s="73"/>
    </row>
    <row r="88" spans="2:7" ht="15" x14ac:dyDescent="0.2">
      <c r="B88" s="16"/>
      <c r="C88" s="117">
        <v>42177</v>
      </c>
      <c r="D88" s="138">
        <v>3.0249999999999999E-2</v>
      </c>
      <c r="E88" s="138">
        <v>3.0750000000000003E-2</v>
      </c>
      <c r="F88" s="136"/>
      <c r="G88" s="73"/>
    </row>
    <row r="89" spans="2:7" ht="15" x14ac:dyDescent="0.2">
      <c r="B89" s="16"/>
      <c r="C89" s="117">
        <v>42178</v>
      </c>
      <c r="D89" s="138">
        <v>3.1349999999999996E-2</v>
      </c>
      <c r="E89" s="138">
        <v>3.1899999999999998E-2</v>
      </c>
      <c r="F89" s="136"/>
      <c r="G89" s="73"/>
    </row>
    <row r="90" spans="2:7" ht="15" x14ac:dyDescent="0.2">
      <c r="B90" s="16"/>
      <c r="C90" s="117">
        <v>42179</v>
      </c>
      <c r="D90" s="138">
        <v>3.1200000000000002E-2</v>
      </c>
      <c r="E90" s="138">
        <v>3.175E-2</v>
      </c>
      <c r="F90" s="136"/>
      <c r="G90" s="73"/>
    </row>
    <row r="91" spans="2:7" ht="15" x14ac:dyDescent="0.2">
      <c r="B91" s="16"/>
      <c r="C91" s="117">
        <v>42180</v>
      </c>
      <c r="D91" s="138">
        <v>3.1349999999999996E-2</v>
      </c>
      <c r="E91" s="138">
        <v>3.1850000000000003E-2</v>
      </c>
      <c r="F91" s="136"/>
      <c r="G91" s="73"/>
    </row>
    <row r="92" spans="2:7" ht="15" x14ac:dyDescent="0.2">
      <c r="B92" s="16"/>
      <c r="C92" s="117">
        <v>42181</v>
      </c>
      <c r="D92" s="138">
        <v>3.1300000000000001E-2</v>
      </c>
      <c r="E92" s="138">
        <v>3.1850000000000003E-2</v>
      </c>
      <c r="F92" s="136"/>
      <c r="G92" s="73"/>
    </row>
    <row r="93" spans="2:7" ht="15" x14ac:dyDescent="0.2">
      <c r="B93" s="16"/>
      <c r="C93" s="117">
        <v>42184</v>
      </c>
      <c r="D93" s="138">
        <v>3.0249999999999999E-2</v>
      </c>
      <c r="E93" s="138">
        <v>3.0800000000000001E-2</v>
      </c>
      <c r="F93" s="136"/>
      <c r="G93" s="73"/>
    </row>
    <row r="94" spans="2:7" ht="15" x14ac:dyDescent="0.2">
      <c r="B94" s="16"/>
      <c r="C94" s="117">
        <v>42185</v>
      </c>
      <c r="D94" s="139">
        <v>3.0800000000000001E-2</v>
      </c>
      <c r="E94" s="139">
        <v>3.1349999999999996E-2</v>
      </c>
      <c r="F94" s="136"/>
      <c r="G94" s="73"/>
    </row>
    <row r="95" spans="2:7" ht="15" x14ac:dyDescent="0.2">
      <c r="B95" s="16"/>
      <c r="C95" s="117">
        <v>42186</v>
      </c>
      <c r="D95" s="138">
        <v>3.0849999999999999E-2</v>
      </c>
      <c r="E95" s="138">
        <v>3.1400000000000004E-2</v>
      </c>
      <c r="F95" s="136"/>
      <c r="G95" s="73"/>
    </row>
    <row r="96" spans="2:7" ht="15" x14ac:dyDescent="0.2">
      <c r="B96" s="16"/>
      <c r="C96" s="117">
        <v>42187</v>
      </c>
      <c r="D96" s="138">
        <v>3.1850000000000003E-2</v>
      </c>
      <c r="E96" s="138">
        <v>3.2400000000000005E-2</v>
      </c>
      <c r="F96" s="136"/>
      <c r="G96" s="73"/>
    </row>
    <row r="97" spans="2:7" ht="15" x14ac:dyDescent="0.2">
      <c r="B97" s="16"/>
      <c r="C97" s="117">
        <v>42188</v>
      </c>
      <c r="D97" s="138">
        <v>3.1449999999999999E-2</v>
      </c>
      <c r="E97" s="138">
        <v>3.2099999999999997E-2</v>
      </c>
      <c r="F97" s="136"/>
      <c r="G97" s="73"/>
    </row>
    <row r="98" spans="2:7" ht="15" x14ac:dyDescent="0.2">
      <c r="B98" s="16"/>
      <c r="C98" s="117">
        <v>42191</v>
      </c>
      <c r="D98" s="138">
        <v>3.0099999999999998E-2</v>
      </c>
      <c r="E98" s="138">
        <v>3.0699999999999998E-2</v>
      </c>
      <c r="F98" s="136"/>
      <c r="G98" s="73"/>
    </row>
    <row r="99" spans="2:7" ht="15" x14ac:dyDescent="0.2">
      <c r="B99" s="16"/>
      <c r="C99" s="117">
        <v>42192</v>
      </c>
      <c r="D99" s="138">
        <v>2.98E-2</v>
      </c>
      <c r="E99" s="138">
        <v>3.04E-2</v>
      </c>
      <c r="F99" s="136"/>
      <c r="G99" s="73"/>
    </row>
    <row r="100" spans="2:7" ht="15" x14ac:dyDescent="0.2">
      <c r="B100" s="16"/>
      <c r="C100" s="117">
        <v>42193</v>
      </c>
      <c r="D100" s="138">
        <v>2.8250000000000001E-2</v>
      </c>
      <c r="E100" s="138">
        <v>2.8849999999999997E-2</v>
      </c>
      <c r="F100" s="136"/>
      <c r="G100" s="73"/>
    </row>
    <row r="101" spans="2:7" ht="15" x14ac:dyDescent="0.2">
      <c r="B101" s="16"/>
      <c r="C101" s="117">
        <v>42194</v>
      </c>
      <c r="D101" s="138">
        <v>2.8849999999999997E-2</v>
      </c>
      <c r="E101" s="138">
        <v>2.9449999999999997E-2</v>
      </c>
      <c r="F101" s="136"/>
      <c r="G101" s="73"/>
    </row>
    <row r="102" spans="2:7" ht="15" x14ac:dyDescent="0.2">
      <c r="B102" s="16"/>
      <c r="C102" s="117">
        <v>42195</v>
      </c>
      <c r="D102" s="138">
        <v>3.0200000000000001E-2</v>
      </c>
      <c r="E102" s="138">
        <v>3.0800000000000001E-2</v>
      </c>
      <c r="F102" s="136"/>
      <c r="G102" s="73"/>
    </row>
    <row r="103" spans="2:7" ht="15" x14ac:dyDescent="0.2">
      <c r="B103" s="16"/>
      <c r="C103" s="117">
        <v>42198</v>
      </c>
      <c r="D103" s="138">
        <v>3.0800000000000001E-2</v>
      </c>
      <c r="E103" s="138">
        <v>3.1400000000000004E-2</v>
      </c>
      <c r="F103" s="136"/>
      <c r="G103" s="73"/>
    </row>
    <row r="104" spans="2:7" ht="15" x14ac:dyDescent="0.2">
      <c r="B104" s="16"/>
      <c r="C104" s="117">
        <v>42199</v>
      </c>
      <c r="D104" s="138">
        <v>3.1050000000000001E-2</v>
      </c>
      <c r="E104" s="138">
        <v>3.1649999999999998E-2</v>
      </c>
      <c r="F104" s="136"/>
      <c r="G104" s="73"/>
    </row>
    <row r="105" spans="2:7" ht="15" x14ac:dyDescent="0.2">
      <c r="B105" s="16"/>
      <c r="C105" s="117">
        <v>42200</v>
      </c>
      <c r="D105" s="138">
        <v>3.1150000000000001E-2</v>
      </c>
      <c r="E105" s="138">
        <v>3.1800000000000002E-2</v>
      </c>
      <c r="F105" s="136"/>
      <c r="G105" s="73"/>
    </row>
    <row r="106" spans="2:7" ht="15" x14ac:dyDescent="0.2">
      <c r="B106" s="16"/>
      <c r="C106" s="117">
        <v>42201</v>
      </c>
      <c r="D106" s="138">
        <v>3.0550000000000001E-2</v>
      </c>
      <c r="E106" s="138">
        <v>3.1150000000000001E-2</v>
      </c>
      <c r="F106" s="136"/>
      <c r="G106" s="73"/>
    </row>
    <row r="107" spans="2:7" ht="15" x14ac:dyDescent="0.2">
      <c r="B107" s="16"/>
      <c r="C107" s="117">
        <v>42202</v>
      </c>
      <c r="D107" s="138">
        <v>3.0299999999999997E-2</v>
      </c>
      <c r="E107" s="138">
        <v>3.0899999999999997E-2</v>
      </c>
      <c r="F107" s="136"/>
      <c r="G107" s="73"/>
    </row>
    <row r="108" spans="2:7" ht="15" x14ac:dyDescent="0.2">
      <c r="B108" s="16"/>
      <c r="C108" s="117">
        <v>42205</v>
      </c>
      <c r="D108" s="138">
        <v>0.03</v>
      </c>
      <c r="E108" s="138">
        <v>3.0600000000000002E-2</v>
      </c>
      <c r="F108" s="136"/>
      <c r="G108" s="73"/>
    </row>
    <row r="109" spans="2:7" ht="15" x14ac:dyDescent="0.2">
      <c r="B109" s="16"/>
      <c r="C109" s="117">
        <v>42206</v>
      </c>
      <c r="D109" s="138">
        <v>3.015E-2</v>
      </c>
      <c r="E109" s="138">
        <v>3.0750000000000003E-2</v>
      </c>
      <c r="F109" s="136"/>
      <c r="G109" s="73"/>
    </row>
    <row r="110" spans="2:7" ht="15" x14ac:dyDescent="0.2">
      <c r="B110" s="16"/>
      <c r="C110" s="117">
        <v>42207</v>
      </c>
      <c r="D110" s="138">
        <v>2.9750000000000002E-2</v>
      </c>
      <c r="E110" s="138">
        <v>3.04E-2</v>
      </c>
      <c r="F110" s="136"/>
      <c r="G110" s="73"/>
    </row>
    <row r="111" spans="2:7" ht="15" x14ac:dyDescent="0.2">
      <c r="B111" s="16"/>
      <c r="C111" s="117">
        <v>42208</v>
      </c>
      <c r="D111" s="138">
        <v>2.9350000000000001E-2</v>
      </c>
      <c r="E111" s="138">
        <v>0.03</v>
      </c>
      <c r="F111" s="136"/>
      <c r="G111" s="73"/>
    </row>
    <row r="112" spans="2:7" ht="15" x14ac:dyDescent="0.2">
      <c r="B112" s="16"/>
      <c r="C112" s="117">
        <v>42209</v>
      </c>
      <c r="D112" s="138">
        <v>2.895E-2</v>
      </c>
      <c r="E112" s="138">
        <v>2.9600000000000001E-2</v>
      </c>
      <c r="F112" s="136"/>
      <c r="G112" s="73"/>
    </row>
    <row r="113" spans="2:7" ht="15" x14ac:dyDescent="0.2">
      <c r="B113" s="16"/>
      <c r="C113" s="117">
        <v>42212</v>
      </c>
      <c r="D113" s="138">
        <v>2.835E-2</v>
      </c>
      <c r="E113" s="138">
        <v>2.8999999999999998E-2</v>
      </c>
      <c r="F113" s="136"/>
      <c r="G113" s="73"/>
    </row>
    <row r="114" spans="2:7" ht="15" x14ac:dyDescent="0.2">
      <c r="B114" s="16"/>
      <c r="C114" s="117">
        <v>42213</v>
      </c>
      <c r="D114" s="138">
        <v>2.8450000000000003E-2</v>
      </c>
      <c r="E114" s="138">
        <v>2.9049999999999999E-2</v>
      </c>
      <c r="F114" s="136"/>
      <c r="G114" s="73"/>
    </row>
    <row r="115" spans="2:7" ht="15" x14ac:dyDescent="0.2">
      <c r="B115" s="16"/>
      <c r="C115" s="117">
        <v>42214</v>
      </c>
      <c r="D115" s="138">
        <v>2.8750000000000001E-2</v>
      </c>
      <c r="E115" s="138">
        <v>2.9399999999999999E-2</v>
      </c>
      <c r="F115" s="136"/>
      <c r="G115" s="73"/>
    </row>
    <row r="116" spans="2:7" ht="15" x14ac:dyDescent="0.2">
      <c r="B116" s="16"/>
      <c r="C116" s="117">
        <v>42215</v>
      </c>
      <c r="D116" s="138">
        <v>2.9249999999999998E-2</v>
      </c>
      <c r="E116" s="138">
        <v>2.9900000000000003E-2</v>
      </c>
      <c r="F116" s="136"/>
      <c r="G116" s="73"/>
    </row>
    <row r="117" spans="2:7" ht="15" x14ac:dyDescent="0.2">
      <c r="B117" s="16"/>
      <c r="C117" s="117">
        <v>42216</v>
      </c>
      <c r="D117" s="138">
        <v>2.8399999999999998E-2</v>
      </c>
      <c r="E117" s="138">
        <v>2.9049999999999999E-2</v>
      </c>
      <c r="F117" s="136"/>
      <c r="G117" s="73"/>
    </row>
    <row r="118" spans="2:7" ht="15" x14ac:dyDescent="0.2">
      <c r="B118" s="16"/>
      <c r="C118" s="117">
        <v>42220</v>
      </c>
      <c r="D118" s="138">
        <v>2.8149999999999998E-2</v>
      </c>
      <c r="E118" s="138">
        <v>2.8799999999999999E-2</v>
      </c>
      <c r="F118" s="136"/>
      <c r="G118" s="73"/>
    </row>
    <row r="119" spans="2:7" ht="15" x14ac:dyDescent="0.2">
      <c r="B119" s="16"/>
      <c r="C119" s="117">
        <v>42221</v>
      </c>
      <c r="D119" s="138">
        <v>2.8849999999999997E-2</v>
      </c>
      <c r="E119" s="138">
        <v>2.9500000000000002E-2</v>
      </c>
      <c r="F119" s="136"/>
      <c r="G119" s="73"/>
    </row>
    <row r="120" spans="2:7" ht="15" x14ac:dyDescent="0.2">
      <c r="B120" s="16"/>
      <c r="C120" s="117">
        <v>42222</v>
      </c>
      <c r="D120" s="138">
        <v>2.9049999999999999E-2</v>
      </c>
      <c r="E120" s="138">
        <v>2.9700000000000001E-2</v>
      </c>
      <c r="F120" s="136"/>
      <c r="G120" s="73"/>
    </row>
    <row r="121" spans="2:7" ht="15" x14ac:dyDescent="0.2">
      <c r="B121" s="16"/>
      <c r="C121" s="117">
        <v>42223</v>
      </c>
      <c r="D121" s="138">
        <v>2.9249999999999998E-2</v>
      </c>
      <c r="E121" s="138">
        <v>2.9900000000000003E-2</v>
      </c>
      <c r="F121" s="136"/>
      <c r="G121" s="73"/>
    </row>
    <row r="122" spans="2:7" ht="15" x14ac:dyDescent="0.2">
      <c r="B122" s="16"/>
      <c r="C122" s="117">
        <v>42226</v>
      </c>
      <c r="D122" s="138">
        <v>2.8549999999999999E-2</v>
      </c>
      <c r="E122" s="138">
        <v>2.92E-2</v>
      </c>
      <c r="F122" s="136"/>
      <c r="G122" s="73"/>
    </row>
    <row r="123" spans="2:7" ht="15" x14ac:dyDescent="0.2">
      <c r="B123" s="16"/>
      <c r="C123" s="117">
        <v>42227</v>
      </c>
      <c r="D123" s="138">
        <v>2.8549999999999999E-2</v>
      </c>
      <c r="E123" s="138">
        <v>2.9249999999999998E-2</v>
      </c>
      <c r="F123" s="136"/>
      <c r="G123" s="73"/>
    </row>
    <row r="124" spans="2:7" ht="15" x14ac:dyDescent="0.2">
      <c r="B124" s="16"/>
      <c r="C124" s="117">
        <v>42228</v>
      </c>
      <c r="D124" s="138">
        <v>2.7450000000000002E-2</v>
      </c>
      <c r="E124" s="138">
        <v>2.81E-2</v>
      </c>
      <c r="F124" s="136"/>
      <c r="G124" s="73"/>
    </row>
    <row r="125" spans="2:7" ht="15" x14ac:dyDescent="0.2">
      <c r="B125" s="16"/>
      <c r="C125" s="117">
        <v>42229</v>
      </c>
      <c r="D125" s="138">
        <v>2.8199999999999999E-2</v>
      </c>
      <c r="E125" s="138">
        <v>2.8849999999999997E-2</v>
      </c>
      <c r="F125" s="136"/>
      <c r="G125" s="73"/>
    </row>
    <row r="126" spans="2:7" ht="15" x14ac:dyDescent="0.2">
      <c r="B126" s="16"/>
      <c r="C126" s="117">
        <v>42230</v>
      </c>
      <c r="D126" s="138">
        <v>2.8650000000000002E-2</v>
      </c>
      <c r="E126" s="138">
        <v>2.9300000000000003E-2</v>
      </c>
      <c r="F126" s="136"/>
      <c r="G126" s="73"/>
    </row>
    <row r="127" spans="2:7" ht="15" x14ac:dyDescent="0.2">
      <c r="B127" s="16"/>
      <c r="C127" s="117">
        <v>42233</v>
      </c>
      <c r="D127" s="138">
        <v>2.86E-2</v>
      </c>
      <c r="E127" s="138">
        <v>2.9300000000000003E-2</v>
      </c>
      <c r="F127" s="136"/>
      <c r="G127" s="73"/>
    </row>
    <row r="128" spans="2:7" ht="15" x14ac:dyDescent="0.2">
      <c r="B128" s="16"/>
      <c r="C128" s="117">
        <v>42234</v>
      </c>
      <c r="D128" s="138">
        <v>2.8199999999999999E-2</v>
      </c>
      <c r="E128" s="138">
        <v>2.8900000000000002E-2</v>
      </c>
      <c r="F128" s="136"/>
      <c r="G128" s="73"/>
    </row>
    <row r="129" spans="2:7" ht="15" x14ac:dyDescent="0.2">
      <c r="B129" s="16"/>
      <c r="C129" s="117">
        <v>42235</v>
      </c>
      <c r="D129" s="138">
        <v>2.8199999999999999E-2</v>
      </c>
      <c r="E129" s="138">
        <v>2.8900000000000002E-2</v>
      </c>
      <c r="F129" s="136"/>
      <c r="G129" s="73"/>
    </row>
    <row r="130" spans="2:7" ht="15" x14ac:dyDescent="0.2">
      <c r="B130" s="16"/>
      <c r="C130" s="117">
        <v>42236</v>
      </c>
      <c r="D130" s="138">
        <v>2.7400000000000001E-2</v>
      </c>
      <c r="E130" s="138">
        <v>2.8149999999999998E-2</v>
      </c>
      <c r="F130" s="136"/>
      <c r="G130" s="73"/>
    </row>
    <row r="131" spans="2:7" ht="15" x14ac:dyDescent="0.2">
      <c r="B131" s="16"/>
      <c r="C131" s="117">
        <v>42237</v>
      </c>
      <c r="D131" s="138">
        <v>2.665E-2</v>
      </c>
      <c r="E131" s="138">
        <v>2.7349999999999999E-2</v>
      </c>
      <c r="F131" s="136"/>
      <c r="G131" s="73"/>
    </row>
    <row r="132" spans="2:7" ht="15" x14ac:dyDescent="0.2">
      <c r="B132" s="16"/>
      <c r="C132" s="117">
        <v>42240</v>
      </c>
      <c r="D132" s="138">
        <v>2.5699999999999997E-2</v>
      </c>
      <c r="E132" s="138">
        <v>2.6450000000000001E-2</v>
      </c>
      <c r="F132" s="136"/>
      <c r="G132" s="73"/>
    </row>
    <row r="133" spans="2:7" ht="15" x14ac:dyDescent="0.2">
      <c r="B133" s="16"/>
      <c r="C133" s="117">
        <v>42241</v>
      </c>
      <c r="D133" s="138">
        <v>2.6699999999999998E-2</v>
      </c>
      <c r="E133" s="138">
        <v>2.7450000000000002E-2</v>
      </c>
      <c r="F133" s="136"/>
      <c r="G133" s="73"/>
    </row>
    <row r="134" spans="2:7" ht="15" x14ac:dyDescent="0.2">
      <c r="B134" s="16"/>
      <c r="C134" s="117">
        <v>42242</v>
      </c>
      <c r="D134" s="138">
        <v>2.7300000000000001E-2</v>
      </c>
      <c r="E134" s="138">
        <v>2.8050000000000002E-2</v>
      </c>
      <c r="F134" s="136"/>
      <c r="G134" s="73"/>
    </row>
    <row r="135" spans="2:7" ht="15" x14ac:dyDescent="0.2">
      <c r="B135" s="16"/>
      <c r="C135" s="117">
        <v>42243</v>
      </c>
      <c r="D135" s="138">
        <v>2.7799999999999998E-2</v>
      </c>
      <c r="E135" s="138">
        <v>2.8549999999999999E-2</v>
      </c>
      <c r="F135" s="136"/>
      <c r="G135" s="73"/>
    </row>
    <row r="136" spans="2:7" ht="15" x14ac:dyDescent="0.2">
      <c r="B136" s="16"/>
      <c r="C136" s="117">
        <v>42244</v>
      </c>
      <c r="D136" s="138">
        <v>2.8050000000000002E-2</v>
      </c>
      <c r="E136" s="138">
        <v>2.8799999999999999E-2</v>
      </c>
      <c r="F136" s="136"/>
      <c r="G136" s="73"/>
    </row>
    <row r="137" spans="2:7" ht="15" x14ac:dyDescent="0.2">
      <c r="B137" s="16"/>
      <c r="C137" s="117">
        <v>42247</v>
      </c>
      <c r="D137" s="138">
        <v>2.7349999999999999E-2</v>
      </c>
      <c r="E137" s="138">
        <v>2.81E-2</v>
      </c>
      <c r="F137" s="136"/>
      <c r="G137" s="73"/>
    </row>
    <row r="138" spans="2:7" ht="15" x14ac:dyDescent="0.2">
      <c r="B138" s="16"/>
      <c r="C138" s="117">
        <v>42248</v>
      </c>
      <c r="D138" s="138">
        <v>2.7099999999999999E-2</v>
      </c>
      <c r="E138" s="138">
        <v>2.785E-2</v>
      </c>
      <c r="F138" s="136"/>
      <c r="G138" s="73"/>
    </row>
    <row r="139" spans="2:7" ht="15" x14ac:dyDescent="0.2">
      <c r="B139" s="16"/>
      <c r="C139" s="117">
        <v>42249</v>
      </c>
      <c r="D139" s="138">
        <v>2.7650000000000001E-2</v>
      </c>
      <c r="E139" s="138">
        <v>2.835E-2</v>
      </c>
      <c r="F139" s="136"/>
      <c r="G139" s="73"/>
    </row>
    <row r="140" spans="2:7" ht="15" x14ac:dyDescent="0.2">
      <c r="B140" s="16"/>
      <c r="C140" s="117">
        <v>42250</v>
      </c>
      <c r="D140" s="138">
        <v>2.76E-2</v>
      </c>
      <c r="E140" s="138">
        <v>2.835E-2</v>
      </c>
      <c r="F140" s="136"/>
      <c r="G140" s="73"/>
    </row>
    <row r="141" spans="2:7" ht="15" x14ac:dyDescent="0.2">
      <c r="B141" s="16"/>
      <c r="C141" s="117">
        <v>42251</v>
      </c>
      <c r="D141" s="138">
        <v>2.7000000000000003E-2</v>
      </c>
      <c r="E141" s="138">
        <v>2.775E-2</v>
      </c>
      <c r="F141" s="136"/>
      <c r="G141" s="73"/>
    </row>
    <row r="142" spans="2:7" ht="15" x14ac:dyDescent="0.2">
      <c r="B142" s="16"/>
      <c r="C142" s="117">
        <v>42254</v>
      </c>
      <c r="D142" s="139">
        <v>2.7349999999999999E-2</v>
      </c>
      <c r="E142" s="139">
        <v>2.81E-2</v>
      </c>
      <c r="F142" s="136"/>
      <c r="G142" s="73"/>
    </row>
    <row r="143" spans="2:7" ht="15" x14ac:dyDescent="0.2">
      <c r="B143" s="16"/>
      <c r="C143" s="117">
        <v>42255</v>
      </c>
      <c r="D143" s="139">
        <v>2.7400000000000001E-2</v>
      </c>
      <c r="E143" s="139">
        <v>2.8149999999999998E-2</v>
      </c>
      <c r="F143" s="136"/>
      <c r="G143" s="73"/>
    </row>
    <row r="144" spans="2:7" ht="15" x14ac:dyDescent="0.2">
      <c r="B144" s="16"/>
      <c r="C144" s="117">
        <v>42256</v>
      </c>
      <c r="D144" s="139">
        <v>2.81E-2</v>
      </c>
      <c r="E144" s="139">
        <v>2.8849999999999997E-2</v>
      </c>
      <c r="F144" s="136"/>
      <c r="G144" s="73"/>
    </row>
    <row r="145" spans="2:7" ht="15" x14ac:dyDescent="0.2">
      <c r="B145" s="16"/>
      <c r="C145" s="117">
        <v>42257</v>
      </c>
      <c r="D145" s="139">
        <v>2.785E-2</v>
      </c>
      <c r="E145" s="139">
        <v>2.86E-2</v>
      </c>
      <c r="F145" s="136"/>
      <c r="G145" s="73"/>
    </row>
    <row r="146" spans="2:7" ht="15" x14ac:dyDescent="0.2">
      <c r="B146" s="16"/>
      <c r="C146" s="117">
        <v>42258</v>
      </c>
      <c r="D146" s="139">
        <v>2.8050000000000002E-2</v>
      </c>
      <c r="E146" s="139">
        <v>2.8799999999999999E-2</v>
      </c>
      <c r="F146" s="136"/>
      <c r="G146" s="73"/>
    </row>
    <row r="147" spans="2:7" ht="15" x14ac:dyDescent="0.2">
      <c r="B147" s="16"/>
      <c r="C147" s="117">
        <v>42261</v>
      </c>
      <c r="D147" s="139">
        <v>2.7650000000000001E-2</v>
      </c>
      <c r="E147" s="139">
        <v>2.8399999999999998E-2</v>
      </c>
      <c r="F147" s="136"/>
      <c r="G147" s="73"/>
    </row>
    <row r="148" spans="2:7" ht="15" x14ac:dyDescent="0.2">
      <c r="B148" s="16"/>
      <c r="C148" s="117">
        <v>42262</v>
      </c>
      <c r="D148" s="139">
        <v>2.75E-2</v>
      </c>
      <c r="E148" s="139">
        <v>2.8250000000000001E-2</v>
      </c>
      <c r="F148" s="136"/>
      <c r="G148" s="73"/>
    </row>
    <row r="149" spans="2:7" ht="15" x14ac:dyDescent="0.2">
      <c r="B149" s="16"/>
      <c r="C149" s="117">
        <v>42263</v>
      </c>
      <c r="D149" s="139">
        <v>2.87E-2</v>
      </c>
      <c r="E149" s="139">
        <v>2.9449999999999997E-2</v>
      </c>
      <c r="F149" s="136"/>
      <c r="G149" s="73"/>
    </row>
    <row r="150" spans="2:7" ht="15" x14ac:dyDescent="0.2">
      <c r="B150" s="16"/>
      <c r="C150" s="117">
        <v>42264</v>
      </c>
      <c r="D150" s="139">
        <v>2.9399999999999999E-2</v>
      </c>
      <c r="E150" s="139">
        <v>3.015E-2</v>
      </c>
      <c r="F150" s="136"/>
      <c r="G150" s="73"/>
    </row>
    <row r="151" spans="2:7" ht="15" x14ac:dyDescent="0.2">
      <c r="B151" s="16"/>
      <c r="C151" s="117">
        <v>42265</v>
      </c>
      <c r="D151" s="139">
        <v>2.8450000000000003E-2</v>
      </c>
      <c r="E151" s="139">
        <v>2.92E-2</v>
      </c>
      <c r="F151" s="136"/>
      <c r="G151" s="73"/>
    </row>
    <row r="152" spans="2:7" ht="15" x14ac:dyDescent="0.2">
      <c r="B152" s="16"/>
      <c r="C152" s="117">
        <v>42268</v>
      </c>
      <c r="D152" s="139">
        <v>2.7900000000000001E-2</v>
      </c>
      <c r="E152" s="139">
        <v>2.8650000000000002E-2</v>
      </c>
      <c r="F152" s="136"/>
      <c r="G152" s="73"/>
    </row>
    <row r="153" spans="2:7" ht="15" x14ac:dyDescent="0.2">
      <c r="B153" s="16"/>
      <c r="C153" s="117">
        <v>42269</v>
      </c>
      <c r="D153" s="139">
        <v>2.8250000000000001E-2</v>
      </c>
      <c r="E153" s="139">
        <v>2.8999999999999998E-2</v>
      </c>
      <c r="F153" s="136"/>
      <c r="G153" s="73"/>
    </row>
    <row r="154" spans="2:7" ht="15" x14ac:dyDescent="0.2">
      <c r="B154" s="16"/>
      <c r="C154" s="117">
        <v>42270</v>
      </c>
      <c r="D154" s="139">
        <v>2.7400000000000001E-2</v>
      </c>
      <c r="E154" s="139">
        <v>2.8149999999999998E-2</v>
      </c>
      <c r="F154" s="136"/>
      <c r="G154" s="73"/>
    </row>
    <row r="155" spans="2:7" ht="15" x14ac:dyDescent="0.2">
      <c r="B155" s="16"/>
      <c r="C155" s="117">
        <v>42271</v>
      </c>
      <c r="D155" s="139">
        <v>2.7300000000000001E-2</v>
      </c>
      <c r="E155" s="139">
        <v>2.8050000000000002E-2</v>
      </c>
      <c r="F155" s="136"/>
      <c r="G155" s="73"/>
    </row>
    <row r="156" spans="2:7" ht="15" x14ac:dyDescent="0.2">
      <c r="B156" s="16"/>
      <c r="C156" s="117">
        <v>42272</v>
      </c>
      <c r="D156" s="139">
        <v>2.7650000000000001E-2</v>
      </c>
      <c r="E156" s="139">
        <v>2.8399999999999998E-2</v>
      </c>
      <c r="F156" s="136"/>
      <c r="G156" s="73"/>
    </row>
    <row r="157" spans="2:7" ht="15" x14ac:dyDescent="0.2">
      <c r="B157" s="16"/>
      <c r="C157" s="117">
        <v>42275</v>
      </c>
      <c r="D157" s="139">
        <v>2.76E-2</v>
      </c>
      <c r="E157" s="139">
        <v>2.835E-2</v>
      </c>
      <c r="F157" s="136"/>
      <c r="G157" s="73"/>
    </row>
    <row r="158" spans="2:7" ht="15" x14ac:dyDescent="0.2">
      <c r="B158" s="16"/>
      <c r="C158" s="117">
        <v>42276</v>
      </c>
      <c r="D158" s="139">
        <v>2.6600000000000002E-2</v>
      </c>
      <c r="E158" s="139">
        <v>2.7300000000000001E-2</v>
      </c>
      <c r="F158" s="136"/>
      <c r="G158" s="73"/>
    </row>
    <row r="159" spans="2:7" ht="15" x14ac:dyDescent="0.2">
      <c r="B159" s="16"/>
      <c r="C159" s="117">
        <v>42277</v>
      </c>
      <c r="D159" s="139">
        <v>2.6800000000000001E-2</v>
      </c>
      <c r="E159" s="139">
        <v>2.75E-2</v>
      </c>
      <c r="F159" s="136"/>
      <c r="G159" s="73"/>
    </row>
    <row r="160" spans="2:7" ht="15" x14ac:dyDescent="0.2">
      <c r="B160" s="16"/>
      <c r="C160" s="117">
        <v>42278</v>
      </c>
      <c r="D160" s="139">
        <v>2.6949999999999998E-2</v>
      </c>
      <c r="E160" s="139">
        <v>2.7650000000000001E-2</v>
      </c>
      <c r="F160" s="136"/>
      <c r="G160" s="73"/>
    </row>
    <row r="161" spans="2:7" ht="15" x14ac:dyDescent="0.2">
      <c r="B161" s="16"/>
      <c r="C161" s="117">
        <v>42279</v>
      </c>
      <c r="D161" s="139">
        <v>2.6949999999999998E-2</v>
      </c>
      <c r="E161" s="139">
        <v>2.7650000000000001E-2</v>
      </c>
      <c r="F161" s="136"/>
      <c r="G161" s="73"/>
    </row>
    <row r="162" spans="2:7" ht="15" x14ac:dyDescent="0.2">
      <c r="B162" s="16"/>
      <c r="C162" s="117">
        <v>42283</v>
      </c>
      <c r="D162" s="139">
        <v>2.6800000000000001E-2</v>
      </c>
      <c r="E162" s="139">
        <v>2.75E-2</v>
      </c>
      <c r="F162" s="136"/>
      <c r="G162" s="73"/>
    </row>
    <row r="163" spans="2:7" ht="15" x14ac:dyDescent="0.2">
      <c r="B163" s="16"/>
      <c r="C163" s="117">
        <v>42284</v>
      </c>
      <c r="D163" s="139">
        <v>2.7050000000000001E-2</v>
      </c>
      <c r="E163" s="139">
        <v>2.775E-2</v>
      </c>
      <c r="F163" s="136"/>
      <c r="G163" s="73"/>
    </row>
    <row r="164" spans="2:7" ht="15" x14ac:dyDescent="0.2">
      <c r="B164" s="16"/>
      <c r="C164" s="117">
        <v>42285</v>
      </c>
      <c r="D164" s="139">
        <v>2.6949999999999998E-2</v>
      </c>
      <c r="E164" s="139">
        <v>2.7650000000000001E-2</v>
      </c>
      <c r="F164" s="136"/>
      <c r="G164" s="73"/>
    </row>
    <row r="165" spans="2:7" ht="15" x14ac:dyDescent="0.2">
      <c r="B165" s="16"/>
      <c r="C165" s="117">
        <v>42286</v>
      </c>
      <c r="D165" s="139">
        <v>2.7799999999999998E-2</v>
      </c>
      <c r="E165" s="139">
        <v>2.8500000000000001E-2</v>
      </c>
      <c r="F165" s="136"/>
      <c r="G165" s="73"/>
    </row>
    <row r="166" spans="2:7" ht="15" x14ac:dyDescent="0.2">
      <c r="B166" s="16"/>
      <c r="C166" s="117">
        <v>42289</v>
      </c>
      <c r="D166" s="139">
        <v>2.7799999999999998E-2</v>
      </c>
      <c r="E166" s="139">
        <v>2.8500000000000001E-2</v>
      </c>
      <c r="F166" s="136"/>
      <c r="G166" s="73"/>
    </row>
    <row r="167" spans="2:7" ht="15" x14ac:dyDescent="0.2">
      <c r="B167" s="16"/>
      <c r="C167" s="117">
        <v>42290</v>
      </c>
      <c r="D167" s="139">
        <v>2.7300000000000001E-2</v>
      </c>
      <c r="E167" s="139">
        <v>2.8050000000000002E-2</v>
      </c>
      <c r="F167" s="136"/>
      <c r="G167" s="73"/>
    </row>
    <row r="168" spans="2:7" ht="15" x14ac:dyDescent="0.2">
      <c r="B168" s="16"/>
      <c r="C168" s="117">
        <v>42291</v>
      </c>
      <c r="D168" s="139">
        <v>2.665E-2</v>
      </c>
      <c r="E168" s="139">
        <v>2.7300000000000001E-2</v>
      </c>
      <c r="F168" s="136"/>
      <c r="G168" s="73"/>
    </row>
    <row r="169" spans="2:7" ht="15" x14ac:dyDescent="0.2">
      <c r="B169" s="16"/>
      <c r="C169" s="117">
        <v>42292</v>
      </c>
      <c r="D169" s="139">
        <v>2.63E-2</v>
      </c>
      <c r="E169" s="139">
        <v>2.7000000000000003E-2</v>
      </c>
      <c r="F169" s="136"/>
      <c r="G169" s="73"/>
    </row>
    <row r="170" spans="2:7" ht="15" x14ac:dyDescent="0.2">
      <c r="B170" s="16"/>
      <c r="C170" s="117">
        <v>42293</v>
      </c>
      <c r="D170" s="139">
        <v>2.665E-2</v>
      </c>
      <c r="E170" s="139">
        <v>2.7349999999999999E-2</v>
      </c>
      <c r="F170" s="136"/>
      <c r="G170" s="73"/>
    </row>
    <row r="171" spans="2:7" ht="15" x14ac:dyDescent="0.2">
      <c r="B171" s="16"/>
      <c r="C171" s="117">
        <v>42296</v>
      </c>
      <c r="D171" s="139">
        <v>2.665E-2</v>
      </c>
      <c r="E171" s="139">
        <v>2.7349999999999999E-2</v>
      </c>
      <c r="F171" s="136"/>
      <c r="G171" s="73"/>
    </row>
    <row r="172" spans="2:7" ht="15" x14ac:dyDescent="0.2">
      <c r="B172" s="16"/>
      <c r="C172" s="117">
        <v>42297</v>
      </c>
      <c r="D172" s="139">
        <v>2.6849999999999999E-2</v>
      </c>
      <c r="E172" s="139">
        <v>2.7549999999999998E-2</v>
      </c>
      <c r="F172" s="136"/>
      <c r="G172" s="73"/>
    </row>
    <row r="173" spans="2:7" ht="15" x14ac:dyDescent="0.2">
      <c r="B173" s="16"/>
      <c r="C173" s="117">
        <v>42298</v>
      </c>
      <c r="D173" s="139">
        <v>2.725E-2</v>
      </c>
      <c r="E173" s="139">
        <v>2.7949999999999999E-2</v>
      </c>
      <c r="F173" s="136"/>
      <c r="G173" s="73"/>
    </row>
    <row r="174" spans="2:7" ht="15" x14ac:dyDescent="0.2">
      <c r="B174" s="16"/>
      <c r="C174" s="117">
        <v>42299</v>
      </c>
      <c r="D174" s="139">
        <v>2.6949999999999998E-2</v>
      </c>
      <c r="E174" s="139">
        <v>2.7650000000000001E-2</v>
      </c>
      <c r="F174" s="136"/>
      <c r="G174" s="73"/>
    </row>
    <row r="175" spans="2:7" ht="15" x14ac:dyDescent="0.2">
      <c r="B175" s="16"/>
      <c r="C175" s="117">
        <v>42300</v>
      </c>
      <c r="D175" s="139">
        <v>2.6800000000000001E-2</v>
      </c>
      <c r="E175" s="139">
        <v>2.75E-2</v>
      </c>
      <c r="F175" s="136"/>
      <c r="G175" s="73"/>
    </row>
    <row r="176" spans="2:7" ht="15" x14ac:dyDescent="0.2">
      <c r="B176" s="16"/>
      <c r="C176" s="117">
        <v>42303</v>
      </c>
      <c r="D176" s="139">
        <v>2.7300000000000001E-2</v>
      </c>
      <c r="E176" s="139">
        <v>2.7949999999999999E-2</v>
      </c>
      <c r="F176" s="136"/>
      <c r="G176" s="73"/>
    </row>
    <row r="177" spans="2:7" ht="15" x14ac:dyDescent="0.2">
      <c r="B177" s="16"/>
      <c r="C177" s="117">
        <v>42304</v>
      </c>
      <c r="D177" s="139">
        <v>2.7000000000000003E-2</v>
      </c>
      <c r="E177" s="139">
        <v>2.7650000000000001E-2</v>
      </c>
      <c r="F177" s="136"/>
      <c r="G177" s="73"/>
    </row>
    <row r="178" spans="2:7" ht="15" x14ac:dyDescent="0.2">
      <c r="B178" s="16"/>
      <c r="C178" s="117">
        <v>42305</v>
      </c>
      <c r="D178" s="139">
        <v>2.6450000000000001E-2</v>
      </c>
      <c r="E178" s="139">
        <v>2.7099999999999999E-2</v>
      </c>
      <c r="F178" s="136"/>
      <c r="G178" s="73"/>
    </row>
    <row r="179" spans="2:7" ht="15" x14ac:dyDescent="0.2">
      <c r="B179" s="16"/>
      <c r="C179" s="117">
        <v>42306</v>
      </c>
      <c r="D179" s="139">
        <v>2.6499999999999999E-2</v>
      </c>
      <c r="E179" s="139">
        <v>2.7149999999999997E-2</v>
      </c>
      <c r="F179" s="136"/>
      <c r="G179" s="73"/>
    </row>
    <row r="180" spans="2:7" ht="15" x14ac:dyDescent="0.2">
      <c r="B180" s="16"/>
      <c r="C180" s="117">
        <v>42307</v>
      </c>
      <c r="D180" s="139">
        <v>2.6749999999999999E-2</v>
      </c>
      <c r="E180" s="139">
        <v>2.7450000000000002E-2</v>
      </c>
      <c r="F180" s="136"/>
      <c r="G180" s="73"/>
    </row>
    <row r="181" spans="2:7" ht="15" x14ac:dyDescent="0.2">
      <c r="B181" s="16"/>
      <c r="C181" s="117">
        <v>42310</v>
      </c>
      <c r="D181" s="139">
        <v>2.6849999999999999E-2</v>
      </c>
      <c r="E181" s="139">
        <v>2.7549999999999998E-2</v>
      </c>
      <c r="F181" s="136"/>
      <c r="G181" s="73"/>
    </row>
    <row r="182" spans="2:7" ht="15" x14ac:dyDescent="0.2">
      <c r="B182" s="16"/>
      <c r="C182" s="117">
        <v>42311</v>
      </c>
      <c r="D182" s="139">
        <v>2.7450000000000002E-2</v>
      </c>
      <c r="E182" s="139">
        <v>2.8149999999999998E-2</v>
      </c>
      <c r="F182" s="136"/>
      <c r="G182" s="73"/>
    </row>
    <row r="183" spans="2:7" ht="15" x14ac:dyDescent="0.2">
      <c r="B183" s="16"/>
      <c r="C183" s="117">
        <v>42312</v>
      </c>
      <c r="D183" s="139">
        <v>2.7949999999999999E-2</v>
      </c>
      <c r="E183" s="139">
        <v>2.8650000000000002E-2</v>
      </c>
      <c r="F183" s="136"/>
      <c r="G183" s="73"/>
    </row>
    <row r="184" spans="2:7" ht="15" x14ac:dyDescent="0.2">
      <c r="B184" s="16"/>
      <c r="C184" s="117">
        <v>42313</v>
      </c>
      <c r="D184" s="139">
        <v>2.8500000000000001E-2</v>
      </c>
      <c r="E184" s="139">
        <v>2.92E-2</v>
      </c>
      <c r="F184" s="136"/>
      <c r="G184" s="73"/>
    </row>
    <row r="185" spans="2:7" ht="15" x14ac:dyDescent="0.2">
      <c r="B185" s="16"/>
      <c r="C185" s="117">
        <v>42314</v>
      </c>
      <c r="D185" s="139">
        <v>2.8549999999999999E-2</v>
      </c>
      <c r="E185" s="139">
        <v>2.9249999999999998E-2</v>
      </c>
      <c r="F185" s="136"/>
      <c r="G185" s="73"/>
    </row>
    <row r="186" spans="2:7" ht="15" x14ac:dyDescent="0.2">
      <c r="B186" s="16"/>
      <c r="C186" s="117">
        <v>42317</v>
      </c>
      <c r="D186" s="139">
        <v>2.9649999999999999E-2</v>
      </c>
      <c r="E186" s="139">
        <v>3.04E-2</v>
      </c>
      <c r="F186" s="136"/>
      <c r="G186" s="73"/>
    </row>
    <row r="187" spans="2:7" ht="15" x14ac:dyDescent="0.2">
      <c r="B187" s="16"/>
      <c r="C187" s="117">
        <v>42318</v>
      </c>
      <c r="D187" s="139">
        <v>2.9500000000000002E-2</v>
      </c>
      <c r="E187" s="139">
        <v>3.0249999999999999E-2</v>
      </c>
      <c r="F187" s="136"/>
      <c r="G187" s="73"/>
    </row>
    <row r="188" spans="2:7" ht="15" x14ac:dyDescent="0.2">
      <c r="B188" s="16"/>
      <c r="C188" s="117">
        <v>42319</v>
      </c>
      <c r="D188" s="139">
        <v>2.9300000000000003E-2</v>
      </c>
      <c r="E188" s="139">
        <v>0.03</v>
      </c>
      <c r="F188" s="136"/>
      <c r="G188" s="73"/>
    </row>
    <row r="189" spans="2:7" ht="15" x14ac:dyDescent="0.2">
      <c r="B189" s="16"/>
      <c r="C189" s="117">
        <v>42320</v>
      </c>
      <c r="D189" s="139">
        <v>3.015E-2</v>
      </c>
      <c r="E189" s="139">
        <v>3.0849999999999999E-2</v>
      </c>
      <c r="F189" s="136"/>
      <c r="G189" s="73"/>
    </row>
    <row r="190" spans="2:7" ht="15" x14ac:dyDescent="0.2">
      <c r="B190" s="16"/>
      <c r="C190" s="117">
        <v>42321</v>
      </c>
      <c r="D190" s="139">
        <v>3.0200000000000001E-2</v>
      </c>
      <c r="E190" s="139">
        <v>3.0899999999999997E-2</v>
      </c>
      <c r="F190" s="136"/>
      <c r="G190" s="73"/>
    </row>
    <row r="191" spans="2:7" ht="15" x14ac:dyDescent="0.2">
      <c r="B191" s="16"/>
      <c r="C191" s="117">
        <v>42324</v>
      </c>
      <c r="D191" s="139">
        <v>2.9600000000000001E-2</v>
      </c>
      <c r="E191" s="139">
        <v>3.0299999999999997E-2</v>
      </c>
      <c r="F191" s="136"/>
      <c r="G191" s="73"/>
    </row>
    <row r="192" spans="2:7" ht="15" x14ac:dyDescent="0.2">
      <c r="B192" s="16"/>
      <c r="C192" s="117">
        <v>42325</v>
      </c>
      <c r="D192" s="139">
        <v>2.98E-2</v>
      </c>
      <c r="E192" s="139">
        <v>3.0499999999999999E-2</v>
      </c>
      <c r="F192" s="136"/>
      <c r="G192" s="73"/>
    </row>
    <row r="193" spans="2:7" ht="15" x14ac:dyDescent="0.2">
      <c r="B193" s="16"/>
      <c r="C193" s="117">
        <v>42326</v>
      </c>
      <c r="D193" s="139">
        <v>2.955E-2</v>
      </c>
      <c r="E193" s="139">
        <v>3.0249999999999999E-2</v>
      </c>
      <c r="F193" s="136"/>
      <c r="G193" s="73"/>
    </row>
    <row r="194" spans="2:7" ht="15" x14ac:dyDescent="0.2">
      <c r="B194" s="16"/>
      <c r="C194" s="117">
        <v>42327</v>
      </c>
      <c r="D194" s="139">
        <v>2.98E-2</v>
      </c>
      <c r="E194" s="139">
        <v>3.0499999999999999E-2</v>
      </c>
      <c r="F194" s="136"/>
      <c r="G194" s="73"/>
    </row>
    <row r="195" spans="2:7" ht="15" x14ac:dyDescent="0.2">
      <c r="B195" s="16"/>
      <c r="C195" s="117">
        <v>42328</v>
      </c>
      <c r="D195" s="139">
        <v>2.9649999999999999E-2</v>
      </c>
      <c r="E195" s="139">
        <v>3.0350000000000002E-2</v>
      </c>
      <c r="F195" s="136"/>
      <c r="G195" s="73"/>
    </row>
    <row r="196" spans="2:7" ht="15" x14ac:dyDescent="0.2">
      <c r="B196" s="16"/>
      <c r="C196" s="117">
        <v>42331</v>
      </c>
      <c r="D196" s="139">
        <v>0.03</v>
      </c>
      <c r="E196" s="139">
        <v>3.0699999999999998E-2</v>
      </c>
      <c r="F196" s="136"/>
      <c r="G196" s="73"/>
    </row>
    <row r="197" spans="2:7" ht="15" x14ac:dyDescent="0.2">
      <c r="B197" s="16"/>
      <c r="C197" s="117">
        <v>42332</v>
      </c>
      <c r="D197" s="139">
        <v>2.98E-2</v>
      </c>
      <c r="E197" s="139">
        <v>3.0550000000000001E-2</v>
      </c>
      <c r="F197" s="136"/>
      <c r="G197" s="73"/>
    </row>
    <row r="198" spans="2:7" ht="15" x14ac:dyDescent="0.2">
      <c r="B198" s="16"/>
      <c r="C198" s="117">
        <v>42333</v>
      </c>
      <c r="D198" s="139">
        <v>2.9350000000000001E-2</v>
      </c>
      <c r="E198" s="139">
        <v>3.0099999999999998E-2</v>
      </c>
      <c r="F198" s="136"/>
      <c r="G198" s="73"/>
    </row>
    <row r="199" spans="2:7" ht="15" x14ac:dyDescent="0.2">
      <c r="B199" s="16"/>
      <c r="C199" s="117">
        <v>42334</v>
      </c>
      <c r="D199" s="139">
        <v>2.8849999999999997E-2</v>
      </c>
      <c r="E199" s="139">
        <v>2.955E-2</v>
      </c>
      <c r="F199" s="136"/>
      <c r="G199" s="73"/>
    </row>
    <row r="200" spans="2:7" ht="15" x14ac:dyDescent="0.2">
      <c r="B200" s="16"/>
      <c r="C200" s="117">
        <v>42335</v>
      </c>
      <c r="D200" s="139">
        <v>2.9049999999999999E-2</v>
      </c>
      <c r="E200" s="139">
        <v>2.98E-2</v>
      </c>
      <c r="F200" s="136"/>
      <c r="G200" s="73"/>
    </row>
    <row r="201" spans="2:7" ht="15" x14ac:dyDescent="0.2">
      <c r="B201" s="16"/>
      <c r="C201" s="117">
        <v>42338</v>
      </c>
      <c r="D201" s="139">
        <v>2.92E-2</v>
      </c>
      <c r="E201" s="139">
        <v>2.9900000000000003E-2</v>
      </c>
      <c r="F201" s="136"/>
      <c r="G201" s="73"/>
    </row>
    <row r="202" spans="2:7" ht="15" x14ac:dyDescent="0.2">
      <c r="B202" s="16"/>
      <c r="C202" s="117">
        <v>42339</v>
      </c>
      <c r="D202" s="139">
        <v>2.8999999999999998E-2</v>
      </c>
      <c r="E202" s="139">
        <v>2.9700000000000001E-2</v>
      </c>
      <c r="F202" s="136"/>
      <c r="G202" s="73"/>
    </row>
    <row r="203" spans="2:7" ht="15" x14ac:dyDescent="0.2">
      <c r="B203" s="16"/>
      <c r="C203" s="117">
        <v>42340</v>
      </c>
      <c r="D203" s="139">
        <v>2.86E-2</v>
      </c>
      <c r="E203" s="139">
        <v>2.9300000000000003E-2</v>
      </c>
      <c r="F203" s="136"/>
      <c r="G203" s="73"/>
    </row>
    <row r="204" spans="2:7" ht="15" x14ac:dyDescent="0.2">
      <c r="B204" s="16"/>
      <c r="C204" s="117">
        <v>42341</v>
      </c>
      <c r="D204" s="139">
        <v>2.8999999999999998E-2</v>
      </c>
      <c r="E204" s="139">
        <v>2.9700000000000001E-2</v>
      </c>
      <c r="F204" s="136"/>
      <c r="G204" s="73"/>
    </row>
    <row r="205" spans="2:7" ht="15" x14ac:dyDescent="0.2">
      <c r="B205" s="16"/>
      <c r="C205" s="117">
        <v>42342</v>
      </c>
      <c r="D205" s="139">
        <v>3.0099999999999998E-2</v>
      </c>
      <c r="E205" s="139">
        <v>3.0800000000000001E-2</v>
      </c>
      <c r="F205" s="136"/>
      <c r="G205" s="73"/>
    </row>
    <row r="206" spans="2:7" ht="15" x14ac:dyDescent="0.2">
      <c r="B206" s="16"/>
      <c r="C206" s="117">
        <v>42345</v>
      </c>
      <c r="D206" s="139">
        <v>3.015E-2</v>
      </c>
      <c r="E206" s="139">
        <v>3.0849999999999999E-2</v>
      </c>
      <c r="F206" s="136"/>
      <c r="G206" s="73"/>
    </row>
    <row r="207" spans="2:7" ht="15" x14ac:dyDescent="0.2">
      <c r="B207" s="16"/>
      <c r="C207" s="117">
        <v>42346</v>
      </c>
      <c r="D207" s="139">
        <v>2.8999999999999998E-2</v>
      </c>
      <c r="E207" s="139">
        <v>2.9700000000000001E-2</v>
      </c>
      <c r="F207" s="136"/>
      <c r="G207" s="73"/>
    </row>
    <row r="208" spans="2:7" ht="15" x14ac:dyDescent="0.2">
      <c r="B208" s="16"/>
      <c r="C208" s="117">
        <v>42347</v>
      </c>
      <c r="D208" s="139">
        <v>2.8799999999999999E-2</v>
      </c>
      <c r="E208" s="139">
        <v>2.9500000000000002E-2</v>
      </c>
      <c r="F208" s="136"/>
      <c r="G208" s="73"/>
    </row>
    <row r="209" spans="2:7" ht="15" x14ac:dyDescent="0.2">
      <c r="B209" s="16"/>
      <c r="C209" s="117">
        <v>42348</v>
      </c>
      <c r="D209" s="139">
        <v>2.9100000000000001E-2</v>
      </c>
      <c r="E209" s="139">
        <v>2.98E-2</v>
      </c>
      <c r="F209" s="136"/>
      <c r="G209" s="73"/>
    </row>
    <row r="210" spans="2:7" ht="15" x14ac:dyDescent="0.2">
      <c r="B210" s="16"/>
      <c r="C210" s="117">
        <v>42349</v>
      </c>
      <c r="D210" s="139">
        <v>2.9149999999999999E-2</v>
      </c>
      <c r="E210" s="139">
        <v>2.98E-2</v>
      </c>
      <c r="F210" s="136"/>
      <c r="G210" s="73"/>
    </row>
    <row r="211" spans="2:7" ht="15" x14ac:dyDescent="0.2">
      <c r="B211" s="16"/>
      <c r="C211" s="117">
        <v>42352</v>
      </c>
      <c r="D211" s="139">
        <v>2.8799999999999999E-2</v>
      </c>
      <c r="E211" s="139">
        <v>2.9449999999999997E-2</v>
      </c>
      <c r="F211" s="136"/>
      <c r="G211" s="73"/>
    </row>
    <row r="212" spans="2:7" ht="15" x14ac:dyDescent="0.2">
      <c r="B212" s="16"/>
      <c r="C212" s="117">
        <v>42353</v>
      </c>
      <c r="D212" s="139">
        <v>2.8799999999999999E-2</v>
      </c>
      <c r="E212" s="139">
        <v>2.9500000000000002E-2</v>
      </c>
      <c r="F212" s="136"/>
      <c r="G212" s="73"/>
    </row>
    <row r="213" spans="2:7" ht="15" x14ac:dyDescent="0.2">
      <c r="B213" s="16"/>
      <c r="C213" s="117">
        <v>42354</v>
      </c>
      <c r="D213" s="139">
        <v>2.9249999999999998E-2</v>
      </c>
      <c r="E213" s="139">
        <v>2.9950000000000001E-2</v>
      </c>
      <c r="F213" s="136"/>
      <c r="G213" s="73"/>
    </row>
    <row r="214" spans="2:7" ht="15" x14ac:dyDescent="0.2">
      <c r="B214" s="16"/>
      <c r="C214" s="117">
        <v>42355</v>
      </c>
      <c r="D214" s="139">
        <v>2.8999999999999998E-2</v>
      </c>
      <c r="E214" s="139">
        <v>2.9750000000000002E-2</v>
      </c>
      <c r="F214" s="136"/>
      <c r="G214" s="73"/>
    </row>
    <row r="215" spans="2:7" ht="15" x14ac:dyDescent="0.2">
      <c r="B215" s="16"/>
      <c r="C215" s="117">
        <v>42356</v>
      </c>
      <c r="D215" s="139">
        <v>2.8149999999999998E-2</v>
      </c>
      <c r="E215" s="139">
        <v>2.8900000000000002E-2</v>
      </c>
      <c r="F215" s="136"/>
      <c r="G215" s="73"/>
    </row>
    <row r="216" spans="2:7" ht="15" x14ac:dyDescent="0.2">
      <c r="B216" s="16"/>
      <c r="C216" s="117">
        <v>42359</v>
      </c>
      <c r="D216" s="139">
        <v>2.81E-2</v>
      </c>
      <c r="E216" s="139">
        <v>2.8799999999999999E-2</v>
      </c>
      <c r="F216" s="136"/>
      <c r="G216" s="73"/>
    </row>
    <row r="217" spans="2:7" ht="15" x14ac:dyDescent="0.2">
      <c r="B217" s="16"/>
      <c r="C217" s="117">
        <v>42360</v>
      </c>
      <c r="D217" s="139">
        <v>2.7900000000000001E-2</v>
      </c>
      <c r="E217" s="139">
        <v>2.86E-2</v>
      </c>
      <c r="F217" s="136"/>
      <c r="G217" s="73"/>
    </row>
    <row r="218" spans="2:7" ht="15" x14ac:dyDescent="0.2">
      <c r="B218" s="16"/>
      <c r="C218" s="117">
        <v>42361</v>
      </c>
      <c r="D218" s="139">
        <v>2.835E-2</v>
      </c>
      <c r="E218" s="139">
        <v>2.9049999999999999E-2</v>
      </c>
      <c r="F218" s="136"/>
      <c r="G218" s="73"/>
    </row>
    <row r="219" spans="2:7" ht="15" x14ac:dyDescent="0.2">
      <c r="B219" s="16"/>
      <c r="C219" s="117">
        <v>42362</v>
      </c>
      <c r="D219" s="139">
        <v>2.8250000000000001E-2</v>
      </c>
      <c r="E219" s="139">
        <v>2.895E-2</v>
      </c>
      <c r="F219" s="136"/>
      <c r="G219" s="73"/>
    </row>
    <row r="220" spans="2:7" ht="15" x14ac:dyDescent="0.2">
      <c r="B220" s="16"/>
      <c r="C220" s="117">
        <v>42367</v>
      </c>
      <c r="D220" s="139">
        <v>2.7450000000000002E-2</v>
      </c>
      <c r="E220" s="139">
        <v>2.8149999999999998E-2</v>
      </c>
      <c r="F220" s="136"/>
      <c r="G220" s="73"/>
    </row>
    <row r="221" spans="2:7" ht="15" x14ac:dyDescent="0.2">
      <c r="B221" s="16"/>
      <c r="C221" s="117">
        <v>42368</v>
      </c>
      <c r="D221" s="139">
        <v>2.7999999999999997E-2</v>
      </c>
      <c r="E221" s="139">
        <v>2.8750000000000001E-2</v>
      </c>
      <c r="F221" s="136"/>
      <c r="G221" s="73"/>
    </row>
    <row r="222" spans="2:7" ht="15" x14ac:dyDescent="0.2">
      <c r="B222" s="16"/>
      <c r="C222" s="117">
        <v>42369</v>
      </c>
      <c r="D222" s="139">
        <v>2.8799999999999999E-2</v>
      </c>
      <c r="E222" s="139">
        <v>2.955E-2</v>
      </c>
      <c r="F222" s="136"/>
      <c r="G222" s="73"/>
    </row>
    <row r="223" spans="2:7" ht="15" x14ac:dyDescent="0.2">
      <c r="B223" s="16"/>
      <c r="C223" s="117">
        <v>42373</v>
      </c>
      <c r="D223" s="138">
        <v>2.8149999999999998E-2</v>
      </c>
      <c r="E223" s="138">
        <v>2.8849999999999997E-2</v>
      </c>
      <c r="F223" s="136"/>
      <c r="G223" s="73"/>
    </row>
    <row r="224" spans="2:7" ht="15" x14ac:dyDescent="0.2">
      <c r="B224" s="16"/>
      <c r="C224" s="117">
        <v>42374</v>
      </c>
      <c r="D224" s="139">
        <v>2.7999999999999997E-2</v>
      </c>
      <c r="E224" s="139">
        <v>2.8750000000000001E-2</v>
      </c>
      <c r="F224" s="136"/>
      <c r="G224" s="73"/>
    </row>
    <row r="225" spans="2:7" ht="15" x14ac:dyDescent="0.2">
      <c r="B225" s="16"/>
      <c r="C225" s="117">
        <v>42375</v>
      </c>
      <c r="D225" s="139">
        <v>2.76E-2</v>
      </c>
      <c r="E225" s="139">
        <v>2.8399999999999998E-2</v>
      </c>
      <c r="F225" s="136"/>
      <c r="G225" s="73"/>
    </row>
    <row r="226" spans="2:7" ht="15" x14ac:dyDescent="0.2">
      <c r="B226" s="16"/>
      <c r="C226" s="117">
        <v>42376</v>
      </c>
      <c r="D226" s="139">
        <v>2.7099999999999999E-2</v>
      </c>
      <c r="E226" s="139">
        <v>2.785E-2</v>
      </c>
      <c r="F226" s="136"/>
      <c r="G226" s="73"/>
    </row>
    <row r="227" spans="2:7" ht="15" x14ac:dyDescent="0.2">
      <c r="B227" s="16"/>
      <c r="C227" s="117">
        <v>42377</v>
      </c>
      <c r="D227" s="139">
        <v>2.775E-2</v>
      </c>
      <c r="E227" s="139">
        <v>2.8500000000000001E-2</v>
      </c>
      <c r="F227" s="136"/>
      <c r="G227" s="73"/>
    </row>
    <row r="228" spans="2:7" ht="15" x14ac:dyDescent="0.2">
      <c r="B228" s="16"/>
      <c r="C228" s="117">
        <v>42380</v>
      </c>
      <c r="D228" s="139">
        <v>2.75E-2</v>
      </c>
      <c r="E228" s="139">
        <v>2.8199999999999999E-2</v>
      </c>
      <c r="F228" s="136"/>
      <c r="G228" s="73"/>
    </row>
    <row r="229" spans="2:7" ht="15" x14ac:dyDescent="0.2">
      <c r="B229" s="16"/>
      <c r="C229" s="117">
        <v>42381</v>
      </c>
      <c r="D229" s="139">
        <v>2.785E-2</v>
      </c>
      <c r="E229" s="139">
        <v>2.86E-2</v>
      </c>
      <c r="F229" s="136"/>
      <c r="G229" s="73"/>
    </row>
    <row r="230" spans="2:7" ht="15" x14ac:dyDescent="0.2">
      <c r="B230" s="16"/>
      <c r="C230" s="117">
        <v>42382</v>
      </c>
      <c r="D230" s="139">
        <v>2.76E-2</v>
      </c>
      <c r="E230" s="139">
        <v>2.8300000000000002E-2</v>
      </c>
      <c r="F230" s="136"/>
      <c r="G230" s="73"/>
    </row>
    <row r="231" spans="2:7" ht="15" x14ac:dyDescent="0.2">
      <c r="B231" s="16"/>
      <c r="C231" s="117">
        <v>42383</v>
      </c>
      <c r="D231" s="139">
        <v>2.6800000000000001E-2</v>
      </c>
      <c r="E231" s="139">
        <v>2.75E-2</v>
      </c>
      <c r="F231" s="136"/>
      <c r="G231" s="73"/>
    </row>
    <row r="232" spans="2:7" ht="15" x14ac:dyDescent="0.2">
      <c r="B232" s="16"/>
      <c r="C232" s="117">
        <v>42384</v>
      </c>
      <c r="D232" s="139">
        <v>2.6949999999999998E-2</v>
      </c>
      <c r="E232" s="139">
        <v>2.7650000000000001E-2</v>
      </c>
      <c r="F232" s="136"/>
      <c r="G232" s="73"/>
    </row>
    <row r="233" spans="2:7" ht="15" x14ac:dyDescent="0.2">
      <c r="B233" s="16"/>
      <c r="C233" s="117">
        <v>42387</v>
      </c>
      <c r="D233" s="139">
        <v>2.6949999999999998E-2</v>
      </c>
      <c r="E233" s="139">
        <v>2.7650000000000001E-2</v>
      </c>
      <c r="F233" s="136"/>
      <c r="G233" s="73"/>
    </row>
    <row r="234" spans="2:7" ht="15" x14ac:dyDescent="0.2">
      <c r="B234" s="16"/>
      <c r="C234" s="117">
        <v>42388</v>
      </c>
      <c r="D234" s="139">
        <v>2.7149999999999997E-2</v>
      </c>
      <c r="E234" s="139">
        <v>2.785E-2</v>
      </c>
      <c r="F234" s="136"/>
      <c r="G234" s="73"/>
    </row>
    <row r="235" spans="2:7" ht="15" x14ac:dyDescent="0.2">
      <c r="B235" s="16"/>
      <c r="C235" s="117">
        <v>42389</v>
      </c>
      <c r="D235" s="139">
        <v>2.6549999999999997E-2</v>
      </c>
      <c r="E235" s="139">
        <v>2.7300000000000001E-2</v>
      </c>
      <c r="F235" s="136"/>
      <c r="G235" s="73"/>
    </row>
    <row r="236" spans="2:7" ht="15" x14ac:dyDescent="0.2">
      <c r="B236" s="16"/>
      <c r="C236" s="117">
        <v>42390</v>
      </c>
      <c r="D236" s="139">
        <v>2.6949999999999998E-2</v>
      </c>
      <c r="E236" s="139">
        <v>2.76E-2</v>
      </c>
      <c r="F236" s="136"/>
      <c r="G236" s="73"/>
    </row>
    <row r="237" spans="2:7" ht="15" x14ac:dyDescent="0.2">
      <c r="B237" s="16"/>
      <c r="C237" s="117">
        <v>42391</v>
      </c>
      <c r="D237" s="139">
        <v>2.7300000000000001E-2</v>
      </c>
      <c r="E237" s="139">
        <v>2.7999999999999997E-2</v>
      </c>
      <c r="F237" s="136"/>
      <c r="G237" s="73"/>
    </row>
    <row r="238" spans="2:7" ht="15" x14ac:dyDescent="0.2">
      <c r="B238" s="16"/>
      <c r="C238" s="117">
        <v>42394</v>
      </c>
      <c r="D238" s="139">
        <v>2.7349999999999999E-2</v>
      </c>
      <c r="E238" s="139">
        <v>2.8050000000000002E-2</v>
      </c>
      <c r="F238" s="136"/>
      <c r="G238" s="73"/>
    </row>
    <row r="239" spans="2:7" ht="15" x14ac:dyDescent="0.2">
      <c r="B239" s="16"/>
      <c r="C239" s="117">
        <v>42396</v>
      </c>
      <c r="D239" s="139">
        <v>2.6749999999999999E-2</v>
      </c>
      <c r="E239" s="139">
        <v>2.7450000000000002E-2</v>
      </c>
      <c r="F239" s="136"/>
      <c r="G239" s="73"/>
    </row>
    <row r="240" spans="2:7" ht="15" x14ac:dyDescent="0.2">
      <c r="B240" s="16"/>
      <c r="C240" s="117">
        <v>42397</v>
      </c>
      <c r="D240" s="139">
        <v>2.69E-2</v>
      </c>
      <c r="E240" s="139">
        <v>2.7549999999999998E-2</v>
      </c>
      <c r="F240" s="136"/>
      <c r="G240" s="73"/>
    </row>
    <row r="241" spans="2:7" ht="15" x14ac:dyDescent="0.2">
      <c r="B241" s="16"/>
      <c r="C241" s="117">
        <v>42398</v>
      </c>
      <c r="D241" s="139">
        <v>2.6349999999999998E-2</v>
      </c>
      <c r="E241" s="139">
        <v>2.7000000000000003E-2</v>
      </c>
      <c r="F241" s="136"/>
      <c r="G241" s="73"/>
    </row>
    <row r="242" spans="2:7" ht="15" x14ac:dyDescent="0.2">
      <c r="B242" s="16"/>
      <c r="C242" s="117">
        <v>42401</v>
      </c>
      <c r="D242" s="139">
        <v>2.6200000000000001E-2</v>
      </c>
      <c r="E242" s="139">
        <v>2.6849999999999999E-2</v>
      </c>
      <c r="F242" s="136"/>
      <c r="G242" s="73"/>
    </row>
    <row r="243" spans="2:7" ht="15" x14ac:dyDescent="0.2">
      <c r="B243" s="16"/>
      <c r="C243" s="117">
        <v>42402</v>
      </c>
      <c r="D243" s="139">
        <v>2.6200000000000001E-2</v>
      </c>
      <c r="E243" s="139">
        <v>2.6849999999999999E-2</v>
      </c>
      <c r="F243" s="136"/>
      <c r="G243" s="73"/>
    </row>
    <row r="244" spans="2:7" ht="15" x14ac:dyDescent="0.2">
      <c r="B244" s="16"/>
      <c r="C244" s="117">
        <v>42403</v>
      </c>
      <c r="D244" s="139">
        <v>2.52E-2</v>
      </c>
      <c r="E244" s="139">
        <v>2.5899999999999999E-2</v>
      </c>
      <c r="F244" s="136"/>
      <c r="G244" s="73"/>
    </row>
    <row r="245" spans="2:7" ht="15" x14ac:dyDescent="0.2">
      <c r="B245" s="16"/>
      <c r="C245" s="117">
        <v>42404</v>
      </c>
      <c r="D245" s="139">
        <v>2.5699999999999997E-2</v>
      </c>
      <c r="E245" s="139">
        <v>2.64E-2</v>
      </c>
      <c r="F245" s="136"/>
      <c r="G245" s="73"/>
    </row>
    <row r="246" spans="2:7" ht="15" x14ac:dyDescent="0.2">
      <c r="B246" s="16"/>
      <c r="C246" s="117">
        <v>42405</v>
      </c>
      <c r="D246" s="139">
        <v>2.545E-2</v>
      </c>
      <c r="E246" s="139">
        <v>2.6150000000000003E-2</v>
      </c>
      <c r="F246" s="136"/>
      <c r="G246" s="73"/>
    </row>
    <row r="247" spans="2:7" ht="15" x14ac:dyDescent="0.2">
      <c r="B247" s="16"/>
      <c r="C247" s="117">
        <v>42408</v>
      </c>
      <c r="D247" s="139">
        <v>2.5849999999999998E-2</v>
      </c>
      <c r="E247" s="139">
        <v>2.6549999999999997E-2</v>
      </c>
      <c r="F247" s="136"/>
      <c r="G247" s="73"/>
    </row>
    <row r="248" spans="2:7" ht="15" x14ac:dyDescent="0.2">
      <c r="B248" s="16"/>
      <c r="C248" s="117">
        <v>42409</v>
      </c>
      <c r="D248" s="139">
        <v>2.41E-2</v>
      </c>
      <c r="E248" s="139">
        <v>2.4750000000000001E-2</v>
      </c>
      <c r="F248" s="136"/>
      <c r="G248" s="73"/>
    </row>
    <row r="249" spans="2:7" ht="15" x14ac:dyDescent="0.2">
      <c r="B249" s="16"/>
      <c r="C249" s="117">
        <v>42410</v>
      </c>
      <c r="D249" s="139">
        <v>2.4049999999999998E-2</v>
      </c>
      <c r="E249" s="139">
        <v>2.4700000000000003E-2</v>
      </c>
      <c r="F249" s="136"/>
      <c r="G249" s="73"/>
    </row>
    <row r="250" spans="2:7" ht="15" x14ac:dyDescent="0.2">
      <c r="B250" s="16"/>
      <c r="C250" s="117">
        <v>42411</v>
      </c>
      <c r="D250" s="139">
        <v>2.375E-2</v>
      </c>
      <c r="E250" s="139">
        <v>2.4399999999999998E-2</v>
      </c>
      <c r="F250" s="136"/>
      <c r="G250" s="73"/>
    </row>
    <row r="251" spans="2:7" ht="15" x14ac:dyDescent="0.2">
      <c r="B251" s="16"/>
      <c r="C251" s="117">
        <v>42412</v>
      </c>
      <c r="D251" s="139">
        <v>2.4199999999999999E-2</v>
      </c>
      <c r="E251" s="139">
        <v>2.4849999999999997E-2</v>
      </c>
      <c r="F251" s="136"/>
      <c r="G251" s="73"/>
    </row>
    <row r="252" spans="2:7" ht="15" x14ac:dyDescent="0.2">
      <c r="B252" s="16"/>
      <c r="C252" s="117">
        <v>42415</v>
      </c>
      <c r="D252" s="139">
        <v>2.5100000000000001E-2</v>
      </c>
      <c r="E252" s="139">
        <v>2.5750000000000002E-2</v>
      </c>
      <c r="F252" s="136"/>
      <c r="G252" s="73"/>
    </row>
    <row r="253" spans="2:7" ht="15" x14ac:dyDescent="0.2">
      <c r="B253" s="16"/>
      <c r="C253" s="117">
        <v>42416</v>
      </c>
      <c r="D253" s="139">
        <v>2.52E-2</v>
      </c>
      <c r="E253" s="139">
        <v>2.5899999999999999E-2</v>
      </c>
      <c r="F253" s="136"/>
      <c r="G253" s="73"/>
    </row>
    <row r="254" spans="2:7" ht="15" x14ac:dyDescent="0.2">
      <c r="B254" s="16"/>
      <c r="C254" s="117">
        <v>42417</v>
      </c>
      <c r="D254" s="139">
        <v>2.4799999999999999E-2</v>
      </c>
      <c r="E254" s="139">
        <v>2.5499999999999998E-2</v>
      </c>
      <c r="F254" s="136"/>
      <c r="G254" s="73"/>
    </row>
    <row r="255" spans="2:7" ht="15" x14ac:dyDescent="0.2">
      <c r="B255" s="16"/>
      <c r="C255" s="117">
        <v>42418</v>
      </c>
      <c r="D255" s="139">
        <v>2.5350000000000001E-2</v>
      </c>
      <c r="E255" s="139">
        <v>2.605E-2</v>
      </c>
      <c r="F255" s="136"/>
      <c r="G255" s="73"/>
    </row>
    <row r="256" spans="2:7" ht="15" x14ac:dyDescent="0.2">
      <c r="B256" s="16"/>
      <c r="C256" s="117">
        <v>42419</v>
      </c>
      <c r="D256" s="139">
        <v>2.4249999999999997E-2</v>
      </c>
      <c r="E256" s="139">
        <v>2.495E-2</v>
      </c>
      <c r="F256" s="136"/>
      <c r="G256" s="73"/>
    </row>
    <row r="257" spans="2:7" ht="15" x14ac:dyDescent="0.2">
      <c r="B257" s="16"/>
      <c r="C257" s="117">
        <v>42422</v>
      </c>
      <c r="D257" s="139">
        <v>2.4500000000000001E-2</v>
      </c>
      <c r="E257" s="139">
        <v>2.52E-2</v>
      </c>
      <c r="F257" s="136"/>
      <c r="G257" s="73"/>
    </row>
    <row r="258" spans="2:7" ht="15" x14ac:dyDescent="0.2">
      <c r="B258" s="16"/>
      <c r="C258" s="117">
        <v>42423</v>
      </c>
      <c r="D258" s="139">
        <v>2.4150000000000001E-2</v>
      </c>
      <c r="E258" s="139">
        <v>2.4849999999999997E-2</v>
      </c>
      <c r="F258" s="136"/>
      <c r="G258" s="73"/>
    </row>
    <row r="259" spans="2:7" ht="15" x14ac:dyDescent="0.2">
      <c r="B259" s="16"/>
      <c r="C259" s="117">
        <v>42424</v>
      </c>
      <c r="D259" s="139">
        <v>2.3949999999999999E-2</v>
      </c>
      <c r="E259" s="139">
        <v>2.4649999999999998E-2</v>
      </c>
      <c r="F259" s="136"/>
      <c r="G259" s="73"/>
    </row>
    <row r="260" spans="2:7" ht="15" x14ac:dyDescent="0.2">
      <c r="B260" s="16"/>
      <c r="C260" s="117">
        <v>42425</v>
      </c>
      <c r="D260" s="139">
        <v>2.4E-2</v>
      </c>
      <c r="E260" s="139">
        <v>2.4649999999999998E-2</v>
      </c>
      <c r="F260" s="136"/>
      <c r="G260" s="73"/>
    </row>
    <row r="261" spans="2:7" ht="15" x14ac:dyDescent="0.2">
      <c r="B261" s="16"/>
      <c r="C261" s="117">
        <v>42426</v>
      </c>
      <c r="D261" s="139">
        <v>2.3849999999999996E-2</v>
      </c>
      <c r="E261" s="139">
        <v>2.4500000000000001E-2</v>
      </c>
      <c r="F261" s="136"/>
      <c r="G261" s="73"/>
    </row>
    <row r="262" spans="2:7" ht="15" x14ac:dyDescent="0.2">
      <c r="B262" s="16"/>
      <c r="C262" s="117">
        <v>42429</v>
      </c>
      <c r="D262" s="139">
        <v>2.4E-2</v>
      </c>
      <c r="E262" s="139">
        <v>2.4649999999999998E-2</v>
      </c>
      <c r="F262" s="136"/>
      <c r="G262" s="73"/>
    </row>
    <row r="263" spans="2:7" ht="15" x14ac:dyDescent="0.2">
      <c r="B263" s="16"/>
      <c r="C263" s="117">
        <v>42430</v>
      </c>
      <c r="D263" s="139">
        <v>2.3550000000000001E-2</v>
      </c>
      <c r="E263" s="139">
        <v>2.4199999999999999E-2</v>
      </c>
      <c r="F263" s="136"/>
      <c r="G263" s="73"/>
    </row>
    <row r="264" spans="2:7" ht="15" x14ac:dyDescent="0.2">
      <c r="B264" s="16"/>
      <c r="C264" s="117">
        <v>42431</v>
      </c>
      <c r="D264" s="139">
        <v>2.4550000000000002E-2</v>
      </c>
      <c r="E264" s="139">
        <v>2.5249999999999998E-2</v>
      </c>
      <c r="F264" s="136"/>
      <c r="G264" s="73"/>
    </row>
    <row r="265" spans="2:7" ht="15" x14ac:dyDescent="0.2">
      <c r="B265" s="16"/>
      <c r="C265" s="117">
        <v>42432</v>
      </c>
      <c r="D265" s="139">
        <v>2.5550000000000003E-2</v>
      </c>
      <c r="E265" s="139">
        <v>2.6200000000000001E-2</v>
      </c>
      <c r="F265" s="136"/>
      <c r="G265" s="73"/>
    </row>
    <row r="266" spans="2:7" ht="15" x14ac:dyDescent="0.2">
      <c r="B266" s="16"/>
      <c r="C266" s="117">
        <v>42433</v>
      </c>
      <c r="D266" s="139">
        <v>2.5499999999999998E-2</v>
      </c>
      <c r="E266" s="139">
        <v>2.6150000000000003E-2</v>
      </c>
      <c r="F266" s="136"/>
      <c r="G266" s="73"/>
    </row>
    <row r="267" spans="2:7" ht="15" x14ac:dyDescent="0.2">
      <c r="B267" s="16"/>
      <c r="C267" s="117">
        <v>42436</v>
      </c>
      <c r="D267" s="139">
        <v>2.5849999999999998E-2</v>
      </c>
      <c r="E267" s="139">
        <v>2.6450000000000001E-2</v>
      </c>
      <c r="F267" s="136"/>
      <c r="G267" s="73"/>
    </row>
    <row r="268" spans="2:7" ht="15" x14ac:dyDescent="0.2">
      <c r="B268" s="16"/>
      <c r="C268" s="117">
        <v>42437</v>
      </c>
      <c r="D268" s="139">
        <v>2.5550000000000003E-2</v>
      </c>
      <c r="E268" s="139">
        <v>2.6200000000000001E-2</v>
      </c>
      <c r="F268" s="136"/>
      <c r="G268" s="73"/>
    </row>
    <row r="269" spans="2:7" ht="15" x14ac:dyDescent="0.2">
      <c r="B269" s="16"/>
      <c r="C269" s="117">
        <v>42438</v>
      </c>
      <c r="D269" s="139">
        <v>2.5550000000000003E-2</v>
      </c>
      <c r="E269" s="139">
        <v>2.6150000000000003E-2</v>
      </c>
      <c r="F269" s="136"/>
      <c r="G269" s="73"/>
    </row>
    <row r="270" spans="2:7" ht="15" x14ac:dyDescent="0.2">
      <c r="B270" s="16"/>
      <c r="C270" s="117">
        <v>42439</v>
      </c>
      <c r="D270" s="139">
        <v>2.5899999999999999E-2</v>
      </c>
      <c r="E270" s="139">
        <v>2.6549999999999997E-2</v>
      </c>
      <c r="F270" s="136"/>
      <c r="G270" s="73"/>
    </row>
    <row r="271" spans="2:7" ht="15" x14ac:dyDescent="0.2">
      <c r="B271" s="16"/>
      <c r="C271" s="117">
        <v>42440</v>
      </c>
      <c r="D271" s="139">
        <v>2.6800000000000001E-2</v>
      </c>
      <c r="E271" s="139">
        <v>2.7450000000000002E-2</v>
      </c>
      <c r="F271" s="136"/>
      <c r="G271" s="73"/>
    </row>
    <row r="272" spans="2:7" ht="15" x14ac:dyDescent="0.2">
      <c r="B272" s="16"/>
      <c r="C272" s="117">
        <v>42443</v>
      </c>
      <c r="D272" s="139">
        <v>2.6949999999999998E-2</v>
      </c>
      <c r="E272" s="139">
        <v>2.7549999999999998E-2</v>
      </c>
      <c r="F272" s="136"/>
      <c r="G272" s="73"/>
    </row>
    <row r="273" spans="2:7" ht="15" x14ac:dyDescent="0.2">
      <c r="B273" s="16"/>
      <c r="C273" s="117">
        <v>42444</v>
      </c>
      <c r="D273" s="139">
        <v>2.6699999999999998E-2</v>
      </c>
      <c r="E273" s="139">
        <v>2.7300000000000001E-2</v>
      </c>
      <c r="F273" s="136"/>
      <c r="G273" s="73"/>
    </row>
    <row r="274" spans="2:7" ht="15" x14ac:dyDescent="0.2">
      <c r="B274" s="16"/>
      <c r="C274" s="117">
        <v>42445</v>
      </c>
      <c r="D274" s="139">
        <v>2.63E-2</v>
      </c>
      <c r="E274" s="139">
        <v>2.6949999999999998E-2</v>
      </c>
      <c r="F274" s="136"/>
      <c r="G274" s="73"/>
    </row>
    <row r="275" spans="2:7" ht="15" x14ac:dyDescent="0.2">
      <c r="B275" s="16"/>
      <c r="C275" s="117">
        <v>42446</v>
      </c>
      <c r="D275" s="139">
        <v>2.5550000000000003E-2</v>
      </c>
      <c r="E275" s="139">
        <v>2.6150000000000003E-2</v>
      </c>
      <c r="F275" s="136"/>
      <c r="G275" s="73"/>
    </row>
    <row r="276" spans="2:7" ht="15" x14ac:dyDescent="0.2">
      <c r="B276" s="16"/>
      <c r="C276" s="117">
        <v>42447</v>
      </c>
      <c r="D276" s="139">
        <v>2.5499999999999998E-2</v>
      </c>
      <c r="E276" s="139">
        <v>2.6099999999999998E-2</v>
      </c>
      <c r="F276" s="136"/>
      <c r="G276" s="73"/>
    </row>
    <row r="277" spans="2:7" ht="15" x14ac:dyDescent="0.2">
      <c r="B277" s="16"/>
      <c r="C277" s="117">
        <v>42450</v>
      </c>
      <c r="D277" s="139">
        <v>2.5600000000000001E-2</v>
      </c>
      <c r="E277" s="139">
        <v>2.6200000000000001E-2</v>
      </c>
      <c r="F277" s="136"/>
      <c r="G277" s="73"/>
    </row>
    <row r="278" spans="2:7" ht="15" x14ac:dyDescent="0.2">
      <c r="B278" s="16"/>
      <c r="C278" s="117">
        <v>42451</v>
      </c>
      <c r="D278" s="139">
        <v>2.6000000000000002E-2</v>
      </c>
      <c r="E278" s="139">
        <v>2.6600000000000002E-2</v>
      </c>
      <c r="F278" s="136"/>
      <c r="G278" s="73"/>
    </row>
    <row r="279" spans="2:7" ht="15" x14ac:dyDescent="0.2">
      <c r="B279" s="16"/>
      <c r="C279" s="117">
        <v>42452</v>
      </c>
      <c r="D279" s="139">
        <v>2.6499999999999999E-2</v>
      </c>
      <c r="E279" s="139">
        <v>2.7099999999999999E-2</v>
      </c>
      <c r="F279" s="136"/>
      <c r="G279" s="73"/>
    </row>
    <row r="280" spans="2:7" ht="15" x14ac:dyDescent="0.2">
      <c r="B280" s="16"/>
      <c r="C280" s="117">
        <v>42453</v>
      </c>
      <c r="D280" s="139">
        <v>2.58E-2</v>
      </c>
      <c r="E280" s="139">
        <v>2.64E-2</v>
      </c>
      <c r="F280" s="136"/>
      <c r="G280" s="73"/>
    </row>
    <row r="281" spans="2:7" ht="15" x14ac:dyDescent="0.2">
      <c r="B281" s="16"/>
      <c r="C281" s="117">
        <v>42458</v>
      </c>
      <c r="D281" s="139">
        <v>2.5750000000000002E-2</v>
      </c>
      <c r="E281" s="139">
        <v>2.6349999999999998E-2</v>
      </c>
      <c r="F281" s="136"/>
      <c r="G281" s="73"/>
    </row>
    <row r="282" spans="2:7" ht="15" x14ac:dyDescent="0.2">
      <c r="B282" s="16"/>
      <c r="C282" s="117">
        <v>42459</v>
      </c>
      <c r="D282" s="139">
        <v>2.495E-2</v>
      </c>
      <c r="E282" s="139">
        <v>2.5550000000000003E-2</v>
      </c>
      <c r="F282" s="136"/>
      <c r="G282" s="73"/>
    </row>
    <row r="283" spans="2:7" ht="15" x14ac:dyDescent="0.2">
      <c r="B283" s="16"/>
      <c r="C283" s="117">
        <v>42460</v>
      </c>
      <c r="D283" s="139">
        <v>2.4849999999999997E-2</v>
      </c>
      <c r="E283" s="139">
        <v>2.545E-2</v>
      </c>
      <c r="F283" s="136"/>
      <c r="G283" s="73"/>
    </row>
    <row r="284" spans="2:7" ht="15" x14ac:dyDescent="0.2">
      <c r="B284" s="16"/>
      <c r="C284" s="117">
        <v>42461</v>
      </c>
      <c r="D284" s="139">
        <v>2.5249999999999998E-2</v>
      </c>
      <c r="E284" s="139">
        <v>2.5849999999999998E-2</v>
      </c>
      <c r="F284" s="136"/>
      <c r="G284" s="73"/>
    </row>
    <row r="285" spans="2:7" ht="15" x14ac:dyDescent="0.2">
      <c r="B285" s="16"/>
      <c r="C285" s="117">
        <v>42464</v>
      </c>
      <c r="D285" s="139">
        <v>2.4649999999999998E-2</v>
      </c>
      <c r="E285" s="139">
        <v>2.5249999999999998E-2</v>
      </c>
      <c r="F285" s="136"/>
      <c r="G285" s="73"/>
    </row>
    <row r="286" spans="2:7" ht="15" x14ac:dyDescent="0.2">
      <c r="B286" s="16"/>
      <c r="C286" s="117">
        <v>42465</v>
      </c>
      <c r="D286" s="139">
        <v>2.4500000000000001E-2</v>
      </c>
      <c r="E286" s="139">
        <v>2.5099999999999997E-2</v>
      </c>
      <c r="F286" s="136"/>
      <c r="G286" s="73"/>
    </row>
    <row r="287" spans="2:7" ht="15" x14ac:dyDescent="0.2">
      <c r="B287" s="16"/>
      <c r="C287" s="117">
        <v>42466</v>
      </c>
      <c r="D287" s="139">
        <v>2.435E-2</v>
      </c>
      <c r="E287" s="139">
        <v>2.4900000000000002E-2</v>
      </c>
      <c r="F287" s="136"/>
      <c r="G287" s="73"/>
    </row>
    <row r="288" spans="2:7" ht="15" x14ac:dyDescent="0.2">
      <c r="B288" s="16"/>
      <c r="C288" s="117">
        <v>42467</v>
      </c>
      <c r="D288" s="139">
        <v>2.4550000000000002E-2</v>
      </c>
      <c r="E288" s="139">
        <v>2.5099999999999997E-2</v>
      </c>
      <c r="F288" s="136"/>
      <c r="G288" s="73"/>
    </row>
    <row r="289" spans="2:7" ht="15" x14ac:dyDescent="0.2">
      <c r="B289" s="16"/>
      <c r="C289" s="117">
        <v>42468</v>
      </c>
      <c r="D289" s="139">
        <v>2.4049999999999998E-2</v>
      </c>
      <c r="E289" s="139">
        <v>2.4649999999999998E-2</v>
      </c>
      <c r="F289" s="136"/>
      <c r="G289" s="73"/>
    </row>
    <row r="290" spans="2:7" ht="15" x14ac:dyDescent="0.2">
      <c r="B290" s="16"/>
      <c r="C290" s="117">
        <v>42471</v>
      </c>
      <c r="D290" s="139">
        <v>2.4049999999999998E-2</v>
      </c>
      <c r="E290" s="139">
        <v>2.4700000000000003E-2</v>
      </c>
      <c r="F290" s="136"/>
      <c r="G290" s="73"/>
    </row>
    <row r="291" spans="2:7" ht="15" x14ac:dyDescent="0.2">
      <c r="B291" s="16"/>
      <c r="C291" s="117">
        <v>42472</v>
      </c>
      <c r="D291" s="139">
        <v>2.46E-2</v>
      </c>
      <c r="E291" s="139">
        <v>2.5249999999999998E-2</v>
      </c>
      <c r="F291" s="136"/>
      <c r="G291" s="73"/>
    </row>
    <row r="292" spans="2:7" ht="15" x14ac:dyDescent="0.2">
      <c r="B292" s="16"/>
      <c r="C292" s="117">
        <v>42473</v>
      </c>
      <c r="D292" s="139">
        <v>2.5150000000000002E-2</v>
      </c>
      <c r="E292" s="139">
        <v>2.5750000000000002E-2</v>
      </c>
      <c r="F292" s="136"/>
      <c r="G292" s="73"/>
    </row>
    <row r="293" spans="2:7" ht="15" x14ac:dyDescent="0.2">
      <c r="B293" s="16"/>
      <c r="C293" s="117">
        <v>42474</v>
      </c>
      <c r="D293" s="139">
        <v>2.5249999999999998E-2</v>
      </c>
      <c r="E293" s="139">
        <v>2.58E-2</v>
      </c>
      <c r="F293" s="136"/>
      <c r="G293" s="73"/>
    </row>
    <row r="294" spans="2:7" ht="15" x14ac:dyDescent="0.2">
      <c r="B294" s="16"/>
      <c r="C294" s="117">
        <v>42475</v>
      </c>
      <c r="D294" s="139">
        <v>2.5550000000000003E-2</v>
      </c>
      <c r="E294" s="139">
        <v>2.6099999999999998E-2</v>
      </c>
      <c r="F294" s="136"/>
      <c r="G294" s="73"/>
    </row>
    <row r="295" spans="2:7" ht="15" x14ac:dyDescent="0.2">
      <c r="B295" s="16"/>
      <c r="C295" s="117">
        <v>42478</v>
      </c>
      <c r="D295" s="139">
        <v>2.4900000000000002E-2</v>
      </c>
      <c r="E295" s="139">
        <v>2.545E-2</v>
      </c>
      <c r="F295" s="136"/>
      <c r="G295" s="73"/>
    </row>
    <row r="296" spans="2:7" ht="15" x14ac:dyDescent="0.2">
      <c r="B296" s="16"/>
      <c r="C296" s="117">
        <v>42479</v>
      </c>
      <c r="D296" s="139">
        <v>2.5550000000000003E-2</v>
      </c>
      <c r="E296" s="139">
        <v>2.6099999999999998E-2</v>
      </c>
      <c r="F296" s="136"/>
      <c r="G296" s="73"/>
    </row>
    <row r="297" spans="2:7" ht="15" x14ac:dyDescent="0.2">
      <c r="B297" s="16"/>
      <c r="C297" s="117">
        <v>42480</v>
      </c>
      <c r="D297" s="139">
        <v>2.5249999999999998E-2</v>
      </c>
      <c r="E297" s="139">
        <v>2.58E-2</v>
      </c>
      <c r="F297" s="136"/>
      <c r="G297" s="73"/>
    </row>
    <row r="298" spans="2:7" ht="15" x14ac:dyDescent="0.2">
      <c r="B298" s="16"/>
      <c r="C298" s="117">
        <v>42481</v>
      </c>
      <c r="D298" s="139">
        <v>2.5899999999999999E-2</v>
      </c>
      <c r="E298" s="139">
        <v>2.6450000000000001E-2</v>
      </c>
      <c r="F298" s="136"/>
      <c r="G298" s="73"/>
    </row>
    <row r="299" spans="2:7" ht="15" x14ac:dyDescent="0.2">
      <c r="B299" s="16"/>
      <c r="C299" s="117">
        <v>42482</v>
      </c>
      <c r="D299" s="139">
        <v>2.63E-2</v>
      </c>
      <c r="E299" s="139">
        <v>2.6849999999999999E-2</v>
      </c>
      <c r="F299" s="136"/>
      <c r="G299" s="73"/>
    </row>
    <row r="300" spans="2:7" ht="15" x14ac:dyDescent="0.2">
      <c r="B300" s="16"/>
      <c r="C300" s="117">
        <v>42486</v>
      </c>
      <c r="D300" s="139">
        <v>2.6499999999999999E-2</v>
      </c>
      <c r="E300" s="139">
        <v>2.7000000000000003E-2</v>
      </c>
      <c r="F300" s="136"/>
      <c r="G300" s="73"/>
    </row>
    <row r="301" spans="2:7" ht="15" x14ac:dyDescent="0.2">
      <c r="B301" s="16"/>
      <c r="C301" s="117">
        <v>42487</v>
      </c>
      <c r="D301" s="139">
        <v>2.6099999999999998E-2</v>
      </c>
      <c r="E301" s="139">
        <v>2.665E-2</v>
      </c>
      <c r="F301" s="136"/>
      <c r="G301" s="73"/>
    </row>
    <row r="302" spans="2:7" ht="15" x14ac:dyDescent="0.2">
      <c r="B302" s="16"/>
      <c r="C302" s="117">
        <v>42488</v>
      </c>
      <c r="D302" s="139">
        <v>2.5150000000000002E-2</v>
      </c>
      <c r="E302" s="139">
        <v>2.5699999999999997E-2</v>
      </c>
      <c r="F302" s="136"/>
      <c r="G302" s="73"/>
    </row>
    <row r="303" spans="2:7" ht="15" x14ac:dyDescent="0.2">
      <c r="B303" s="16"/>
      <c r="C303" s="117">
        <v>42489</v>
      </c>
      <c r="D303" s="139">
        <v>2.5150000000000002E-2</v>
      </c>
      <c r="E303" s="139">
        <v>2.5750000000000002E-2</v>
      </c>
      <c r="F303" s="136"/>
      <c r="G303" s="73"/>
    </row>
    <row r="304" spans="2:7" ht="15" x14ac:dyDescent="0.2">
      <c r="B304" s="16"/>
      <c r="C304" s="117">
        <v>42492</v>
      </c>
      <c r="D304" s="139">
        <v>2.52E-2</v>
      </c>
      <c r="E304" s="139">
        <v>2.5750000000000002E-2</v>
      </c>
      <c r="F304" s="136"/>
      <c r="G304" s="73"/>
    </row>
    <row r="305" spans="2:7" ht="15" x14ac:dyDescent="0.2">
      <c r="B305" s="16"/>
      <c r="C305" s="117">
        <v>42493</v>
      </c>
      <c r="D305" s="139">
        <v>2.4649999999999998E-2</v>
      </c>
      <c r="E305" s="139">
        <v>2.52E-2</v>
      </c>
      <c r="F305" s="136"/>
      <c r="G305" s="73"/>
    </row>
    <row r="306" spans="2:7" ht="15" x14ac:dyDescent="0.2">
      <c r="B306" s="16"/>
      <c r="C306" s="117">
        <v>42494</v>
      </c>
      <c r="D306" s="139">
        <v>2.4300000000000002E-2</v>
      </c>
      <c r="E306" s="139">
        <v>2.4849999999999997E-2</v>
      </c>
      <c r="F306" s="136"/>
      <c r="G306" s="73"/>
    </row>
    <row r="307" spans="2:7" ht="15" x14ac:dyDescent="0.2">
      <c r="B307" s="16"/>
      <c r="C307" s="117">
        <v>42495</v>
      </c>
      <c r="D307" s="139">
        <v>2.3900000000000001E-2</v>
      </c>
      <c r="E307" s="139">
        <v>2.4500000000000001E-2</v>
      </c>
      <c r="F307" s="136"/>
      <c r="G307" s="73"/>
    </row>
    <row r="308" spans="2:7" ht="15" x14ac:dyDescent="0.2">
      <c r="B308" s="16"/>
      <c r="C308" s="117">
        <v>42496</v>
      </c>
      <c r="D308" s="139">
        <v>2.29E-2</v>
      </c>
      <c r="E308" s="139">
        <v>2.3450000000000002E-2</v>
      </c>
      <c r="F308" s="136"/>
      <c r="G308" s="73"/>
    </row>
    <row r="309" spans="2:7" ht="15" x14ac:dyDescent="0.2">
      <c r="B309" s="16"/>
      <c r="C309" s="117">
        <v>42499</v>
      </c>
      <c r="D309" s="139">
        <v>2.3199999999999998E-2</v>
      </c>
      <c r="E309" s="139">
        <v>2.375E-2</v>
      </c>
      <c r="F309" s="136"/>
      <c r="G309" s="73"/>
    </row>
    <row r="310" spans="2:7" ht="15" x14ac:dyDescent="0.2">
      <c r="B310" s="16"/>
      <c r="C310" s="117">
        <v>42500</v>
      </c>
      <c r="D310" s="139">
        <v>2.3E-2</v>
      </c>
      <c r="E310" s="139">
        <v>2.3550000000000001E-2</v>
      </c>
      <c r="F310" s="136"/>
      <c r="G310" s="73"/>
    </row>
    <row r="311" spans="2:7" ht="15" x14ac:dyDescent="0.2">
      <c r="B311" s="16"/>
      <c r="C311" s="117">
        <v>42501</v>
      </c>
      <c r="D311" s="139">
        <v>2.3E-2</v>
      </c>
      <c r="E311" s="139">
        <v>2.3599999999999999E-2</v>
      </c>
      <c r="F311" s="136"/>
      <c r="G311" s="73"/>
    </row>
    <row r="312" spans="2:7" ht="15" x14ac:dyDescent="0.2">
      <c r="B312" s="16"/>
      <c r="C312" s="117">
        <v>42502</v>
      </c>
      <c r="D312" s="139">
        <v>2.2949999999999998E-2</v>
      </c>
      <c r="E312" s="139">
        <v>2.3550000000000001E-2</v>
      </c>
      <c r="F312" s="136"/>
      <c r="G312" s="73"/>
    </row>
    <row r="313" spans="2:7" ht="15" x14ac:dyDescent="0.2">
      <c r="B313" s="16"/>
      <c r="C313" s="117">
        <v>42503</v>
      </c>
      <c r="D313" s="139">
        <v>2.2749999999999999E-2</v>
      </c>
      <c r="E313" s="139">
        <v>2.3349999999999999E-2</v>
      </c>
      <c r="F313" s="136"/>
      <c r="G313" s="73"/>
    </row>
    <row r="314" spans="2:7" ht="15" x14ac:dyDescent="0.2">
      <c r="B314" s="16"/>
      <c r="C314" s="117">
        <v>42506</v>
      </c>
      <c r="D314" s="139">
        <v>2.23E-2</v>
      </c>
      <c r="E314" s="139">
        <v>2.29E-2</v>
      </c>
      <c r="F314" s="136"/>
      <c r="G314" s="73"/>
    </row>
    <row r="315" spans="2:7" ht="15" x14ac:dyDescent="0.2">
      <c r="B315" s="16"/>
      <c r="C315" s="117">
        <v>42507</v>
      </c>
      <c r="D315" s="139">
        <v>2.3E-2</v>
      </c>
      <c r="E315" s="139">
        <v>2.3599999999999999E-2</v>
      </c>
      <c r="F315" s="136"/>
      <c r="G315" s="73"/>
    </row>
    <row r="316" spans="2:7" ht="15" x14ac:dyDescent="0.2">
      <c r="B316" s="16"/>
      <c r="C316" s="117">
        <v>42508</v>
      </c>
      <c r="D316" s="139">
        <v>2.29E-2</v>
      </c>
      <c r="E316" s="139">
        <v>2.3450000000000002E-2</v>
      </c>
      <c r="F316" s="136"/>
      <c r="G316" s="73"/>
    </row>
    <row r="317" spans="2:7" ht="15" x14ac:dyDescent="0.2">
      <c r="B317" s="16"/>
      <c r="C317" s="117">
        <v>42509</v>
      </c>
      <c r="D317" s="139">
        <v>2.35E-2</v>
      </c>
      <c r="E317" s="139">
        <v>2.4049999999999998E-2</v>
      </c>
      <c r="F317" s="136"/>
      <c r="G317" s="73"/>
    </row>
    <row r="318" spans="2:7" ht="15" x14ac:dyDescent="0.2">
      <c r="B318" s="16"/>
      <c r="C318" s="117">
        <v>42510</v>
      </c>
      <c r="D318" s="139">
        <v>2.3050000000000001E-2</v>
      </c>
      <c r="E318" s="139">
        <v>2.3599999999999999E-2</v>
      </c>
      <c r="F318" s="136"/>
      <c r="G318" s="73"/>
    </row>
    <row r="319" spans="2:7" ht="15" x14ac:dyDescent="0.2">
      <c r="B319" s="16"/>
      <c r="C319" s="117">
        <v>42513</v>
      </c>
      <c r="D319" s="139">
        <v>2.2850000000000002E-2</v>
      </c>
      <c r="E319" s="139">
        <v>2.35E-2</v>
      </c>
      <c r="F319" s="136"/>
      <c r="G319" s="73"/>
    </row>
    <row r="320" spans="2:7" ht="15" x14ac:dyDescent="0.2">
      <c r="B320" s="16"/>
      <c r="C320" s="117">
        <v>42514</v>
      </c>
      <c r="D320" s="139">
        <v>2.2799999999999997E-2</v>
      </c>
      <c r="E320" s="139">
        <v>2.3349999999999999E-2</v>
      </c>
      <c r="F320" s="136"/>
      <c r="G320" s="73"/>
    </row>
    <row r="321" spans="2:7" ht="15" x14ac:dyDescent="0.2">
      <c r="B321" s="16"/>
      <c r="C321" s="117">
        <v>42515</v>
      </c>
      <c r="D321" s="139">
        <v>2.3050000000000001E-2</v>
      </c>
      <c r="E321" s="139">
        <v>2.3650000000000001E-2</v>
      </c>
      <c r="F321" s="136"/>
      <c r="G321" s="73"/>
    </row>
    <row r="322" spans="2:7" ht="15" x14ac:dyDescent="0.2">
      <c r="B322" s="16"/>
      <c r="C322" s="117">
        <v>42516</v>
      </c>
      <c r="D322" s="139">
        <v>2.2749999999999999E-2</v>
      </c>
      <c r="E322" s="139">
        <v>2.3349999999999999E-2</v>
      </c>
      <c r="F322" s="136"/>
      <c r="G322" s="73"/>
    </row>
    <row r="323" spans="2:7" ht="15" x14ac:dyDescent="0.2">
      <c r="B323" s="16"/>
      <c r="C323" s="117">
        <v>42517</v>
      </c>
      <c r="D323" s="139">
        <v>2.2550000000000001E-2</v>
      </c>
      <c r="E323" s="139">
        <v>2.315E-2</v>
      </c>
      <c r="F323" s="136"/>
      <c r="G323" s="73"/>
    </row>
    <row r="324" spans="2:7" ht="15" x14ac:dyDescent="0.2">
      <c r="B324" s="16"/>
      <c r="C324" s="117">
        <v>42520</v>
      </c>
      <c r="D324" s="139">
        <v>2.2749999999999999E-2</v>
      </c>
      <c r="E324" s="139">
        <v>2.3399999999999997E-2</v>
      </c>
      <c r="F324" s="136"/>
      <c r="G324" s="73"/>
    </row>
    <row r="325" spans="2:7" ht="15" x14ac:dyDescent="0.2">
      <c r="B325" s="16"/>
      <c r="C325" s="117">
        <v>42521</v>
      </c>
      <c r="D325" s="139">
        <v>2.3E-2</v>
      </c>
      <c r="E325" s="139">
        <v>2.3650000000000001E-2</v>
      </c>
      <c r="F325" s="136"/>
      <c r="G325" s="73"/>
    </row>
    <row r="326" spans="2:7" ht="15" x14ac:dyDescent="0.2">
      <c r="B326" s="16"/>
      <c r="C326" s="117">
        <v>42522</v>
      </c>
      <c r="D326" s="139">
        <v>2.29E-2</v>
      </c>
      <c r="E326" s="139">
        <v>2.3550000000000001E-2</v>
      </c>
      <c r="F326" s="136"/>
      <c r="G326" s="73"/>
    </row>
    <row r="327" spans="2:7" ht="15" x14ac:dyDescent="0.2">
      <c r="B327" s="16"/>
      <c r="C327" s="117">
        <v>42523</v>
      </c>
      <c r="D327" s="139">
        <v>2.265E-2</v>
      </c>
      <c r="E327" s="139">
        <v>2.3250000000000003E-2</v>
      </c>
      <c r="F327" s="136"/>
      <c r="G327" s="73"/>
    </row>
    <row r="328" spans="2:7" ht="15" x14ac:dyDescent="0.2">
      <c r="B328" s="16"/>
      <c r="C328" s="117">
        <v>42524</v>
      </c>
      <c r="D328" s="139">
        <v>2.23E-2</v>
      </c>
      <c r="E328" s="139">
        <v>2.29E-2</v>
      </c>
      <c r="F328" s="136"/>
      <c r="G328" s="73"/>
    </row>
    <row r="329" spans="2:7" ht="15" x14ac:dyDescent="0.2">
      <c r="B329" s="16"/>
      <c r="C329" s="117">
        <v>42527</v>
      </c>
      <c r="D329" s="139">
        <v>2.155E-2</v>
      </c>
      <c r="E329" s="139">
        <v>2.215E-2</v>
      </c>
      <c r="F329" s="136"/>
      <c r="G329" s="73"/>
    </row>
    <row r="330" spans="2:7" ht="15" x14ac:dyDescent="0.2">
      <c r="B330" s="16"/>
      <c r="C330" s="117">
        <v>42528</v>
      </c>
      <c r="D330" s="139">
        <v>2.1899999999999999E-2</v>
      </c>
      <c r="E330" s="139">
        <v>2.2499999999999999E-2</v>
      </c>
      <c r="F330" s="136"/>
      <c r="G330" s="73"/>
    </row>
    <row r="331" spans="2:7" ht="15" x14ac:dyDescent="0.2">
      <c r="B331" s="16"/>
      <c r="C331" s="117">
        <v>42529</v>
      </c>
      <c r="D331" s="139">
        <v>2.1499999999999998E-2</v>
      </c>
      <c r="E331" s="139">
        <v>2.2099999999999998E-2</v>
      </c>
      <c r="F331" s="136"/>
      <c r="G331" s="73"/>
    </row>
    <row r="332" spans="2:7" ht="15" x14ac:dyDescent="0.2">
      <c r="B332" s="16"/>
      <c r="C332" s="117">
        <v>42530</v>
      </c>
      <c r="D332" s="139">
        <v>2.0899999999999998E-2</v>
      </c>
      <c r="E332" s="139">
        <v>2.1499999999999998E-2</v>
      </c>
      <c r="F332" s="136"/>
      <c r="G332" s="73"/>
    </row>
    <row r="333" spans="2:7" ht="15" x14ac:dyDescent="0.2">
      <c r="B333" s="16"/>
      <c r="C333" s="117">
        <v>42531</v>
      </c>
      <c r="D333" s="139">
        <v>2.1000000000000001E-2</v>
      </c>
      <c r="E333" s="139">
        <v>2.1600000000000001E-2</v>
      </c>
      <c r="F333" s="136"/>
      <c r="G333" s="73"/>
    </row>
    <row r="334" spans="2:7" ht="15" x14ac:dyDescent="0.2">
      <c r="B334" s="16"/>
      <c r="C334" s="117">
        <v>42535</v>
      </c>
      <c r="D334" s="139">
        <v>2.0499999999999997E-2</v>
      </c>
      <c r="E334" s="139">
        <v>2.1049999999999999E-2</v>
      </c>
      <c r="F334" s="136"/>
      <c r="G334" s="73"/>
    </row>
    <row r="335" spans="2:7" ht="15" x14ac:dyDescent="0.2">
      <c r="B335" s="16"/>
      <c r="C335" s="117">
        <v>42536</v>
      </c>
      <c r="D335" s="139">
        <v>2.0649999999999998E-2</v>
      </c>
      <c r="E335" s="139">
        <v>2.1250000000000002E-2</v>
      </c>
      <c r="F335" s="136"/>
      <c r="G335" s="73"/>
    </row>
    <row r="336" spans="2:7" ht="15" x14ac:dyDescent="0.2">
      <c r="B336" s="16"/>
      <c r="C336" s="117">
        <v>42537</v>
      </c>
      <c r="D336" s="139">
        <v>2.0049999999999998E-2</v>
      </c>
      <c r="E336" s="139">
        <v>2.06E-2</v>
      </c>
      <c r="F336" s="136"/>
      <c r="G336" s="73"/>
    </row>
    <row r="337" spans="2:7" ht="15" x14ac:dyDescent="0.2">
      <c r="B337" s="16"/>
      <c r="C337" s="117">
        <v>42538</v>
      </c>
      <c r="D337" s="139">
        <v>2.0750000000000001E-2</v>
      </c>
      <c r="E337" s="139">
        <v>2.1299999999999999E-2</v>
      </c>
      <c r="F337" s="136"/>
      <c r="G337" s="73"/>
    </row>
    <row r="338" spans="2:7" ht="15" x14ac:dyDescent="0.2">
      <c r="B338" s="16"/>
      <c r="C338" s="117">
        <v>42541</v>
      </c>
      <c r="D338" s="139">
        <v>2.1400000000000002E-2</v>
      </c>
      <c r="E338" s="139">
        <v>2.1949999999999997E-2</v>
      </c>
      <c r="F338" s="136"/>
      <c r="G338" s="73"/>
    </row>
    <row r="339" spans="2:7" ht="15" x14ac:dyDescent="0.2">
      <c r="B339" s="16"/>
      <c r="C339" s="117">
        <v>42542</v>
      </c>
      <c r="D339" s="139">
        <v>2.155E-2</v>
      </c>
      <c r="E339" s="139">
        <v>2.2099999999999998E-2</v>
      </c>
      <c r="F339" s="136"/>
      <c r="G339" s="73"/>
    </row>
    <row r="340" spans="2:7" ht="15" x14ac:dyDescent="0.2">
      <c r="B340" s="16"/>
      <c r="C340" s="117">
        <v>42543</v>
      </c>
      <c r="D340" s="139">
        <v>2.2200000000000001E-2</v>
      </c>
      <c r="E340" s="139">
        <v>2.2749999999999999E-2</v>
      </c>
      <c r="F340" s="136"/>
      <c r="G340" s="73"/>
    </row>
    <row r="341" spans="2:7" ht="15" x14ac:dyDescent="0.2">
      <c r="B341" s="16"/>
      <c r="C341" s="117">
        <v>42544</v>
      </c>
      <c r="D341" s="139">
        <v>2.2499999999999999E-2</v>
      </c>
      <c r="E341" s="139">
        <v>2.3050000000000001E-2</v>
      </c>
      <c r="F341" s="136"/>
      <c r="G341" s="73"/>
    </row>
    <row r="342" spans="2:7" ht="15" x14ac:dyDescent="0.2">
      <c r="B342" s="16"/>
      <c r="C342" s="117">
        <v>42545</v>
      </c>
      <c r="D342" s="139">
        <v>2.0099999999999996E-2</v>
      </c>
      <c r="E342" s="139">
        <v>2.0649999999999998E-2</v>
      </c>
      <c r="F342" s="136"/>
      <c r="G342" s="73"/>
    </row>
    <row r="343" spans="2:7" ht="15" x14ac:dyDescent="0.2">
      <c r="B343" s="16"/>
      <c r="C343" s="117">
        <v>42548</v>
      </c>
      <c r="D343" s="139">
        <v>2.0550000000000002E-2</v>
      </c>
      <c r="E343" s="139">
        <v>2.1049999999999999E-2</v>
      </c>
      <c r="F343" s="136"/>
      <c r="G343" s="73"/>
    </row>
    <row r="344" spans="2:7" ht="15" x14ac:dyDescent="0.2">
      <c r="B344" s="16"/>
      <c r="C344" s="117">
        <v>42549</v>
      </c>
      <c r="D344" s="139">
        <v>1.9900000000000001E-2</v>
      </c>
      <c r="E344" s="139">
        <v>2.035E-2</v>
      </c>
      <c r="F344" s="136"/>
      <c r="G344" s="73"/>
    </row>
    <row r="345" spans="2:7" ht="15" x14ac:dyDescent="0.2">
      <c r="B345" s="16"/>
      <c r="C345" s="117">
        <v>42550</v>
      </c>
      <c r="D345" s="139">
        <v>0.02</v>
      </c>
      <c r="E345" s="139">
        <v>2.0499999999999997E-2</v>
      </c>
      <c r="F345" s="136"/>
      <c r="G345" s="73"/>
    </row>
    <row r="346" spans="2:7" ht="15" x14ac:dyDescent="0.2">
      <c r="B346" s="16"/>
      <c r="C346" s="117">
        <v>42551</v>
      </c>
      <c r="D346" s="139">
        <v>1.9799999999999998E-2</v>
      </c>
      <c r="E346" s="139">
        <v>2.0299999999999999E-2</v>
      </c>
      <c r="F346" s="136"/>
      <c r="G346" s="73"/>
    </row>
    <row r="347" spans="2:7" ht="15" x14ac:dyDescent="0.2">
      <c r="B347" s="16"/>
      <c r="C347" s="117">
        <v>42552</v>
      </c>
      <c r="D347" s="139">
        <v>1.9550000000000001E-2</v>
      </c>
      <c r="E347" s="139">
        <v>2.0049999999999998E-2</v>
      </c>
      <c r="F347" s="136"/>
      <c r="G347" s="73"/>
    </row>
    <row r="348" spans="2:7" ht="15" x14ac:dyDescent="0.2">
      <c r="B348" s="16"/>
      <c r="C348" s="117">
        <v>42555</v>
      </c>
      <c r="D348" s="139">
        <v>2.0099999999999996E-2</v>
      </c>
      <c r="E348" s="139">
        <v>2.06E-2</v>
      </c>
      <c r="F348" s="136"/>
      <c r="G348" s="73"/>
    </row>
    <row r="349" spans="2:7" ht="15" x14ac:dyDescent="0.2">
      <c r="B349" s="16"/>
      <c r="C349" s="117">
        <v>42556</v>
      </c>
      <c r="D349" s="139">
        <v>1.9400000000000001E-2</v>
      </c>
      <c r="E349" s="139">
        <v>1.9900000000000001E-2</v>
      </c>
      <c r="F349" s="136"/>
      <c r="G349" s="73"/>
    </row>
    <row r="350" spans="2:7" ht="15" x14ac:dyDescent="0.2">
      <c r="B350" s="16"/>
      <c r="C350" s="117">
        <v>42557</v>
      </c>
      <c r="D350" s="139">
        <v>1.865E-2</v>
      </c>
      <c r="E350" s="139">
        <v>1.9099999999999999E-2</v>
      </c>
      <c r="F350" s="136"/>
      <c r="G350" s="73"/>
    </row>
    <row r="351" spans="2:7" ht="15" x14ac:dyDescent="0.2">
      <c r="B351" s="16"/>
      <c r="C351" s="117">
        <v>42558</v>
      </c>
      <c r="D351" s="139">
        <v>1.865E-2</v>
      </c>
      <c r="E351" s="139">
        <v>1.915E-2</v>
      </c>
      <c r="F351" s="136"/>
      <c r="G351" s="73"/>
    </row>
    <row r="352" spans="2:7" ht="15" x14ac:dyDescent="0.2">
      <c r="B352" s="16"/>
      <c r="C352" s="117">
        <v>42559</v>
      </c>
      <c r="D352" s="139">
        <v>1.8799999999999997E-2</v>
      </c>
      <c r="E352" s="139">
        <v>1.9299999999999998E-2</v>
      </c>
      <c r="F352" s="136"/>
      <c r="G352" s="73"/>
    </row>
    <row r="353" spans="2:7" ht="15" x14ac:dyDescent="0.2">
      <c r="B353" s="16"/>
      <c r="C353" s="117">
        <v>42562</v>
      </c>
      <c r="D353" s="139">
        <v>1.9E-2</v>
      </c>
      <c r="E353" s="139">
        <v>1.95E-2</v>
      </c>
      <c r="F353" s="136"/>
      <c r="G353" s="73"/>
    </row>
    <row r="354" spans="2:7" ht="15" x14ac:dyDescent="0.2">
      <c r="B354" s="16"/>
      <c r="C354" s="117">
        <v>42563</v>
      </c>
      <c r="D354" s="139">
        <v>1.9450000000000002E-2</v>
      </c>
      <c r="E354" s="139">
        <v>1.9900000000000001E-2</v>
      </c>
      <c r="F354" s="136"/>
      <c r="G354" s="73"/>
    </row>
    <row r="355" spans="2:7" ht="15" x14ac:dyDescent="0.2">
      <c r="B355" s="16"/>
      <c r="C355" s="117">
        <v>42564</v>
      </c>
      <c r="D355" s="139">
        <v>1.975E-2</v>
      </c>
      <c r="E355" s="139">
        <v>2.0199999999999999E-2</v>
      </c>
      <c r="F355" s="136"/>
      <c r="G355" s="73"/>
    </row>
    <row r="356" spans="2:7" ht="15" x14ac:dyDescent="0.2">
      <c r="B356" s="16"/>
      <c r="C356" s="117">
        <v>42565</v>
      </c>
      <c r="D356" s="139">
        <v>1.9599999999999999E-2</v>
      </c>
      <c r="E356" s="139">
        <v>2.0049999999999998E-2</v>
      </c>
      <c r="F356" s="136"/>
      <c r="G356" s="73"/>
    </row>
    <row r="357" spans="2:7" ht="15" x14ac:dyDescent="0.2">
      <c r="B357" s="16"/>
      <c r="C357" s="117">
        <v>42566</v>
      </c>
      <c r="D357" s="139">
        <v>1.975E-2</v>
      </c>
      <c r="E357" s="139">
        <v>2.0150000000000001E-2</v>
      </c>
      <c r="F357" s="136"/>
      <c r="G357" s="73"/>
    </row>
    <row r="358" spans="2:7" ht="15" x14ac:dyDescent="0.2">
      <c r="B358" s="16"/>
      <c r="C358" s="117">
        <v>42569</v>
      </c>
      <c r="D358" s="139">
        <v>1.9900000000000001E-2</v>
      </c>
      <c r="E358" s="139">
        <v>2.035E-2</v>
      </c>
      <c r="F358" s="136"/>
      <c r="G358" s="73"/>
    </row>
    <row r="359" spans="2:7" ht="15" x14ac:dyDescent="0.2">
      <c r="B359" s="16"/>
      <c r="C359" s="117">
        <v>42570</v>
      </c>
      <c r="D359" s="139">
        <v>1.9199999999999998E-2</v>
      </c>
      <c r="E359" s="139">
        <v>1.9650000000000001E-2</v>
      </c>
      <c r="F359" s="136"/>
      <c r="G359" s="73"/>
    </row>
    <row r="360" spans="2:7" ht="15" x14ac:dyDescent="0.2">
      <c r="B360" s="16"/>
      <c r="C360" s="117">
        <v>42571</v>
      </c>
      <c r="D360" s="139">
        <v>1.9199999999999998E-2</v>
      </c>
      <c r="E360" s="139">
        <v>1.9699999999999999E-2</v>
      </c>
      <c r="F360" s="136"/>
      <c r="G360" s="73"/>
    </row>
    <row r="361" spans="2:7" ht="15" x14ac:dyDescent="0.2">
      <c r="B361" s="16"/>
      <c r="C361" s="117">
        <v>42572</v>
      </c>
      <c r="D361" s="139">
        <v>1.925E-2</v>
      </c>
      <c r="E361" s="139">
        <v>1.975E-2</v>
      </c>
      <c r="F361" s="136"/>
      <c r="G361" s="73"/>
    </row>
    <row r="362" spans="2:7" ht="15" x14ac:dyDescent="0.2">
      <c r="B362" s="16"/>
      <c r="C362" s="117">
        <v>42573</v>
      </c>
      <c r="D362" s="139">
        <v>1.9050000000000001E-2</v>
      </c>
      <c r="E362" s="139">
        <v>1.9550000000000001E-2</v>
      </c>
      <c r="F362" s="136"/>
      <c r="G362" s="73"/>
    </row>
    <row r="363" spans="2:7" ht="15" x14ac:dyDescent="0.2">
      <c r="B363" s="16"/>
      <c r="C363" s="117">
        <v>42576</v>
      </c>
      <c r="D363" s="139">
        <v>1.915E-2</v>
      </c>
      <c r="E363" s="139">
        <v>1.9599999999999999E-2</v>
      </c>
      <c r="F363" s="136"/>
      <c r="G363" s="73"/>
    </row>
    <row r="364" spans="2:7" ht="15" x14ac:dyDescent="0.2">
      <c r="B364" s="16"/>
      <c r="C364" s="117">
        <v>42577</v>
      </c>
      <c r="D364" s="139">
        <v>1.9199999999999998E-2</v>
      </c>
      <c r="E364" s="139">
        <v>1.9650000000000001E-2</v>
      </c>
      <c r="F364" s="136"/>
      <c r="G364" s="73"/>
    </row>
    <row r="365" spans="2:7" ht="15" x14ac:dyDescent="0.2">
      <c r="B365" s="16"/>
      <c r="C365" s="117">
        <v>42578</v>
      </c>
      <c r="D365" s="139">
        <v>1.9550000000000001E-2</v>
      </c>
      <c r="E365" s="139">
        <v>0.02</v>
      </c>
      <c r="F365" s="136"/>
      <c r="G365" s="73"/>
    </row>
    <row r="366" spans="2:7" ht="15" x14ac:dyDescent="0.2">
      <c r="B366" s="16"/>
      <c r="C366" s="117">
        <v>42579</v>
      </c>
      <c r="D366" s="139">
        <v>1.865E-2</v>
      </c>
      <c r="E366" s="139">
        <v>1.9099999999999999E-2</v>
      </c>
      <c r="F366" s="136"/>
      <c r="G366" s="73"/>
    </row>
    <row r="367" spans="2:7" ht="15" x14ac:dyDescent="0.2">
      <c r="B367" s="16"/>
      <c r="C367" s="117">
        <v>42580</v>
      </c>
      <c r="D367" s="139">
        <v>1.8749999999999999E-2</v>
      </c>
      <c r="E367" s="139">
        <v>1.9199999999999998E-2</v>
      </c>
      <c r="F367" s="136"/>
      <c r="G367" s="73"/>
    </row>
    <row r="368" spans="2:7" ht="15" x14ac:dyDescent="0.2">
      <c r="B368" s="16"/>
      <c r="C368" s="117">
        <v>42583</v>
      </c>
      <c r="D368" s="139">
        <v>1.8450000000000001E-2</v>
      </c>
      <c r="E368" s="139">
        <v>1.89E-2</v>
      </c>
      <c r="F368" s="136"/>
      <c r="G368" s="73"/>
    </row>
    <row r="369" spans="2:7" ht="15" x14ac:dyDescent="0.2">
      <c r="B369" s="16"/>
      <c r="C369" s="117">
        <v>42584</v>
      </c>
      <c r="D369" s="139">
        <v>1.8149999999999999E-2</v>
      </c>
      <c r="E369" s="139">
        <v>1.865E-2</v>
      </c>
      <c r="F369" s="136"/>
      <c r="G369" s="73"/>
    </row>
    <row r="370" spans="2:7" ht="15" x14ac:dyDescent="0.2">
      <c r="B370" s="16"/>
      <c r="C370" s="117">
        <v>42585</v>
      </c>
      <c r="D370" s="139">
        <v>1.9299999999999998E-2</v>
      </c>
      <c r="E370" s="139">
        <v>1.9799999999999998E-2</v>
      </c>
      <c r="F370" s="136"/>
      <c r="G370" s="73"/>
    </row>
    <row r="371" spans="2:7" ht="15" x14ac:dyDescent="0.2">
      <c r="B371" s="16"/>
      <c r="C371" s="117">
        <v>42586</v>
      </c>
      <c r="D371" s="139">
        <v>1.9450000000000002E-2</v>
      </c>
      <c r="E371" s="139">
        <v>1.9950000000000002E-2</v>
      </c>
      <c r="F371" s="136"/>
      <c r="G371" s="73"/>
    </row>
    <row r="372" spans="2:7" ht="15" x14ac:dyDescent="0.2">
      <c r="B372" s="16"/>
      <c r="C372" s="117">
        <v>42587</v>
      </c>
      <c r="D372" s="139">
        <v>1.8700000000000001E-2</v>
      </c>
      <c r="E372" s="139">
        <v>1.9199999999999998E-2</v>
      </c>
      <c r="F372" s="136"/>
      <c r="G372" s="73"/>
    </row>
    <row r="373" spans="2:7" ht="15" x14ac:dyDescent="0.2">
      <c r="B373" s="16"/>
      <c r="C373" s="117">
        <v>42590</v>
      </c>
      <c r="D373" s="139">
        <v>1.9550000000000001E-2</v>
      </c>
      <c r="E373" s="139">
        <v>2.0049999999999998E-2</v>
      </c>
      <c r="F373" s="136"/>
      <c r="G373" s="73"/>
    </row>
    <row r="374" spans="2:7" ht="15" x14ac:dyDescent="0.2">
      <c r="B374" s="16"/>
      <c r="C374" s="117">
        <v>42591</v>
      </c>
      <c r="D374" s="139">
        <v>1.9400000000000001E-2</v>
      </c>
      <c r="E374" s="139">
        <v>1.9900000000000001E-2</v>
      </c>
      <c r="F374" s="136"/>
      <c r="G374" s="73"/>
    </row>
    <row r="375" spans="2:7" ht="15" x14ac:dyDescent="0.2">
      <c r="B375" s="16"/>
      <c r="C375" s="117">
        <v>42592</v>
      </c>
      <c r="D375" s="139">
        <v>1.865E-2</v>
      </c>
      <c r="E375" s="139">
        <v>1.9199999999999998E-2</v>
      </c>
      <c r="F375" s="136"/>
      <c r="G375" s="73"/>
    </row>
    <row r="376" spans="2:7" ht="15" x14ac:dyDescent="0.2">
      <c r="B376" s="16"/>
      <c r="C376" s="117">
        <v>42593</v>
      </c>
      <c r="D376" s="139">
        <v>1.8500000000000003E-2</v>
      </c>
      <c r="E376" s="139">
        <v>1.9E-2</v>
      </c>
      <c r="F376" s="136"/>
      <c r="G376" s="73"/>
    </row>
    <row r="377" spans="2:7" ht="15" x14ac:dyDescent="0.2">
      <c r="B377" s="16"/>
      <c r="C377" s="117">
        <v>42594</v>
      </c>
      <c r="D377" s="139">
        <v>1.9050000000000001E-2</v>
      </c>
      <c r="E377" s="139">
        <v>1.9550000000000001E-2</v>
      </c>
      <c r="F377" s="136"/>
      <c r="G377" s="73"/>
    </row>
    <row r="378" spans="2:7" ht="15" x14ac:dyDescent="0.2">
      <c r="C378" s="117">
        <v>42597</v>
      </c>
      <c r="D378" s="139">
        <v>1.8749999999999999E-2</v>
      </c>
      <c r="E378" s="139">
        <v>1.925E-2</v>
      </c>
      <c r="F378" s="136"/>
      <c r="G378" s="73"/>
    </row>
    <row r="379" spans="2:7" ht="15" x14ac:dyDescent="0.2">
      <c r="C379" s="117">
        <v>42598</v>
      </c>
      <c r="D379" s="139">
        <v>1.8749999999999999E-2</v>
      </c>
      <c r="E379" s="139">
        <v>1.9299999999999998E-2</v>
      </c>
      <c r="F379" s="136"/>
      <c r="G379" s="73"/>
    </row>
    <row r="380" spans="2:7" ht="15" x14ac:dyDescent="0.2">
      <c r="C380" s="117">
        <v>42599</v>
      </c>
      <c r="D380" s="139">
        <v>1.9050000000000001E-2</v>
      </c>
      <c r="E380" s="139">
        <v>1.9550000000000001E-2</v>
      </c>
      <c r="F380" s="136"/>
      <c r="G380" s="73"/>
    </row>
    <row r="381" spans="2:7" ht="15" x14ac:dyDescent="0.2">
      <c r="C381" s="117">
        <v>42600</v>
      </c>
      <c r="D381" s="139">
        <v>1.8700000000000001E-2</v>
      </c>
      <c r="E381" s="139">
        <v>1.9199999999999998E-2</v>
      </c>
      <c r="F381" s="136"/>
      <c r="G381" s="73"/>
    </row>
    <row r="382" spans="2:7" ht="15" x14ac:dyDescent="0.2">
      <c r="C382" s="117">
        <v>42601</v>
      </c>
      <c r="D382" s="139">
        <v>1.8600000000000002E-2</v>
      </c>
      <c r="E382" s="139">
        <v>1.9099999999999999E-2</v>
      </c>
      <c r="F382" s="136"/>
      <c r="G382" s="73"/>
    </row>
    <row r="383" spans="2:7" ht="15" x14ac:dyDescent="0.2">
      <c r="C383" s="117">
        <v>42604</v>
      </c>
      <c r="D383" s="139">
        <v>1.9050000000000001E-2</v>
      </c>
      <c r="E383" s="139">
        <v>1.9550000000000001E-2</v>
      </c>
      <c r="F383" s="136"/>
      <c r="G383" s="73"/>
    </row>
    <row r="384" spans="2:7" ht="15" x14ac:dyDescent="0.2">
      <c r="C384" s="117">
        <v>42605</v>
      </c>
      <c r="D384" s="139">
        <v>1.8450000000000001E-2</v>
      </c>
      <c r="E384" s="139">
        <v>1.9E-2</v>
      </c>
      <c r="F384" s="136"/>
      <c r="G384" s="73"/>
    </row>
    <row r="385" spans="3:7" ht="15" x14ac:dyDescent="0.2">
      <c r="C385" s="117">
        <v>42606</v>
      </c>
      <c r="D385" s="139">
        <v>1.84E-2</v>
      </c>
      <c r="E385" s="139">
        <v>1.89E-2</v>
      </c>
      <c r="F385" s="136"/>
      <c r="G385" s="73"/>
    </row>
    <row r="386" spans="3:7" ht="15" x14ac:dyDescent="0.2">
      <c r="C386" s="117">
        <v>42607</v>
      </c>
      <c r="D386" s="139">
        <v>1.8500000000000003E-2</v>
      </c>
      <c r="E386" s="139">
        <v>1.9050000000000001E-2</v>
      </c>
      <c r="F386" s="136"/>
      <c r="G386" s="73"/>
    </row>
    <row r="387" spans="3:7" ht="15" x14ac:dyDescent="0.2">
      <c r="C387" s="117">
        <v>42608</v>
      </c>
      <c r="D387" s="139">
        <v>1.8550000000000001E-2</v>
      </c>
      <c r="E387" s="139">
        <v>1.9050000000000001E-2</v>
      </c>
      <c r="F387" s="136"/>
      <c r="G387" s="73"/>
    </row>
    <row r="388" spans="3:7" ht="15" x14ac:dyDescent="0.2">
      <c r="C388" s="117">
        <v>42611</v>
      </c>
      <c r="D388" s="139">
        <v>1.8749999999999999E-2</v>
      </c>
      <c r="E388" s="139">
        <v>1.925E-2</v>
      </c>
      <c r="F388" s="136"/>
      <c r="G388" s="73"/>
    </row>
    <row r="389" spans="3:7" ht="15" x14ac:dyDescent="0.2">
      <c r="C389" s="117">
        <v>42612</v>
      </c>
      <c r="D389" s="139">
        <v>1.8349999999999998E-2</v>
      </c>
      <c r="E389" s="139">
        <v>1.8849999999999999E-2</v>
      </c>
      <c r="F389" s="136"/>
      <c r="G389" s="73"/>
    </row>
    <row r="390" spans="3:7" ht="15" x14ac:dyDescent="0.2">
      <c r="C390" s="117">
        <v>42613</v>
      </c>
      <c r="D390" s="139">
        <v>1.8249999999999999E-2</v>
      </c>
      <c r="E390" s="139">
        <v>1.8700000000000001E-2</v>
      </c>
      <c r="F390" s="136"/>
      <c r="G390" s="73"/>
    </row>
    <row r="391" spans="3:7" ht="15" x14ac:dyDescent="0.2">
      <c r="C391" s="117">
        <v>42614</v>
      </c>
      <c r="D391" s="139">
        <v>1.84E-2</v>
      </c>
      <c r="E391" s="139">
        <v>1.89E-2</v>
      </c>
      <c r="F391" s="136"/>
      <c r="G391" s="73"/>
    </row>
    <row r="392" spans="3:7" ht="15" x14ac:dyDescent="0.2">
      <c r="C392" s="117">
        <v>42615</v>
      </c>
      <c r="D392" s="139">
        <v>1.8500000000000003E-2</v>
      </c>
      <c r="E392" s="139">
        <v>1.9E-2</v>
      </c>
      <c r="F392" s="136"/>
      <c r="G392" s="73"/>
    </row>
    <row r="393" spans="3:7" ht="15" x14ac:dyDescent="0.2">
      <c r="C393" s="117">
        <v>42618</v>
      </c>
      <c r="D393" s="139">
        <v>1.89E-2</v>
      </c>
      <c r="E393" s="139">
        <v>1.9400000000000001E-2</v>
      </c>
      <c r="F393" s="136"/>
      <c r="G393" s="73"/>
    </row>
    <row r="394" spans="3:7" ht="15" x14ac:dyDescent="0.2">
      <c r="C394" s="117">
        <v>42619</v>
      </c>
      <c r="D394" s="139">
        <v>1.9E-2</v>
      </c>
      <c r="E394" s="139">
        <v>1.95E-2</v>
      </c>
      <c r="F394" s="136"/>
      <c r="G394" s="73"/>
    </row>
    <row r="395" spans="3:7" ht="15" x14ac:dyDescent="0.2">
      <c r="C395" s="117">
        <v>42620</v>
      </c>
      <c r="D395" s="139">
        <v>1.8249999999999999E-2</v>
      </c>
      <c r="E395" s="139">
        <v>1.8749999999999999E-2</v>
      </c>
      <c r="F395" s="136"/>
      <c r="G395" s="73"/>
    </row>
    <row r="396" spans="3:7" ht="15" x14ac:dyDescent="0.2">
      <c r="C396" s="117">
        <v>42621</v>
      </c>
      <c r="D396" s="139">
        <v>1.8600000000000002E-2</v>
      </c>
      <c r="E396" s="139">
        <v>1.9050000000000001E-2</v>
      </c>
      <c r="F396" s="136"/>
      <c r="G396" s="73"/>
    </row>
    <row r="397" spans="3:7" ht="15" x14ac:dyDescent="0.2">
      <c r="C397" s="117">
        <v>42622</v>
      </c>
      <c r="D397" s="139">
        <v>1.9650000000000001E-2</v>
      </c>
      <c r="E397" s="139">
        <v>2.0150000000000001E-2</v>
      </c>
      <c r="F397" s="136"/>
      <c r="G397" s="73"/>
    </row>
    <row r="398" spans="3:7" ht="15" x14ac:dyDescent="0.2">
      <c r="C398" s="117">
        <v>42625</v>
      </c>
      <c r="D398" s="139">
        <v>2.0449999999999999E-2</v>
      </c>
      <c r="E398" s="139">
        <v>2.1000000000000001E-2</v>
      </c>
      <c r="F398" s="136"/>
      <c r="G398" s="73"/>
    </row>
    <row r="399" spans="3:7" ht="15" x14ac:dyDescent="0.2">
      <c r="C399" s="117">
        <v>42626</v>
      </c>
      <c r="D399" s="139">
        <v>2.0649999999999998E-2</v>
      </c>
      <c r="E399" s="139">
        <v>2.1049999999999999E-2</v>
      </c>
      <c r="F399" s="136"/>
      <c r="G399" s="73"/>
    </row>
    <row r="400" spans="3:7" ht="15" x14ac:dyDescent="0.2">
      <c r="C400" s="117">
        <v>42627</v>
      </c>
      <c r="D400" s="139">
        <v>2.0950000000000003E-2</v>
      </c>
      <c r="E400" s="139">
        <v>2.1349999999999997E-2</v>
      </c>
      <c r="F400" s="136"/>
      <c r="G400" s="73"/>
    </row>
    <row r="401" spans="3:7" ht="15" x14ac:dyDescent="0.2">
      <c r="C401" s="117">
        <v>42628</v>
      </c>
      <c r="D401" s="139">
        <v>2.1049999999999999E-2</v>
      </c>
      <c r="E401" s="139">
        <v>2.145E-2</v>
      </c>
      <c r="F401" s="136"/>
      <c r="G401" s="73"/>
    </row>
    <row r="402" spans="3:7" ht="15" x14ac:dyDescent="0.2">
      <c r="C402" s="117">
        <v>42629</v>
      </c>
      <c r="D402" s="139">
        <v>2.1049999999999999E-2</v>
      </c>
      <c r="E402" s="139">
        <v>2.1499999999999998E-2</v>
      </c>
      <c r="F402" s="136"/>
      <c r="G402" s="73"/>
    </row>
    <row r="403" spans="3:7" ht="15" x14ac:dyDescent="0.2">
      <c r="C403" s="117">
        <v>42632</v>
      </c>
      <c r="D403" s="139">
        <v>2.1150000000000002E-2</v>
      </c>
      <c r="E403" s="139">
        <v>2.1600000000000001E-2</v>
      </c>
      <c r="F403" s="136"/>
      <c r="G403" s="73"/>
    </row>
    <row r="404" spans="3:7" ht="15" x14ac:dyDescent="0.2">
      <c r="C404" s="117">
        <v>42633</v>
      </c>
      <c r="D404" s="139">
        <v>2.1150000000000002E-2</v>
      </c>
      <c r="E404" s="139">
        <v>2.1600000000000001E-2</v>
      </c>
      <c r="F404" s="136"/>
      <c r="G404" s="73"/>
    </row>
    <row r="405" spans="3:7" ht="15" x14ac:dyDescent="0.2">
      <c r="C405" s="117">
        <v>42634</v>
      </c>
      <c r="D405" s="140">
        <v>2.1250000000000002E-2</v>
      </c>
      <c r="E405" s="140">
        <v>2.1749999999999999E-2</v>
      </c>
      <c r="F405" s="136"/>
      <c r="G405" s="73"/>
    </row>
    <row r="406" spans="3:7" ht="15" x14ac:dyDescent="0.2">
      <c r="C406" s="117">
        <v>42635</v>
      </c>
      <c r="D406" s="140">
        <v>2.035E-2</v>
      </c>
      <c r="E406" s="140">
        <v>2.0799999999999999E-2</v>
      </c>
      <c r="F406" s="136"/>
      <c r="G406" s="73"/>
    </row>
    <row r="407" spans="3:7" ht="15" x14ac:dyDescent="0.2">
      <c r="C407" s="117">
        <v>42636</v>
      </c>
      <c r="D407" s="140">
        <v>1.9950000000000002E-2</v>
      </c>
      <c r="E407" s="140">
        <v>2.0400000000000001E-2</v>
      </c>
      <c r="F407" s="136"/>
      <c r="G407" s="73"/>
    </row>
    <row r="408" spans="3:7" ht="15" x14ac:dyDescent="0.2">
      <c r="C408" s="117">
        <v>42639</v>
      </c>
      <c r="D408" s="140">
        <v>1.9699999999999999E-2</v>
      </c>
      <c r="E408" s="140">
        <v>2.0150000000000001E-2</v>
      </c>
      <c r="F408" s="136"/>
      <c r="G408" s="73"/>
    </row>
    <row r="409" spans="3:7" ht="15" x14ac:dyDescent="0.2">
      <c r="C409" s="117">
        <v>42640</v>
      </c>
      <c r="D409" s="140">
        <v>1.9699999999999999E-2</v>
      </c>
      <c r="E409" s="140">
        <v>2.0099999999999996E-2</v>
      </c>
      <c r="F409" s="136"/>
      <c r="G409" s="73"/>
    </row>
    <row r="410" spans="3:7" ht="15" x14ac:dyDescent="0.2">
      <c r="C410" s="117">
        <v>42641</v>
      </c>
      <c r="D410" s="140">
        <v>1.9450000000000002E-2</v>
      </c>
      <c r="E410" s="140">
        <v>1.9900000000000001E-2</v>
      </c>
      <c r="F410" s="136"/>
      <c r="G410" s="73"/>
    </row>
    <row r="411" spans="3:7" ht="15" x14ac:dyDescent="0.2">
      <c r="C411" s="117">
        <v>42642</v>
      </c>
      <c r="D411" s="140">
        <v>1.9699999999999999E-2</v>
      </c>
      <c r="E411" s="140">
        <v>2.0150000000000001E-2</v>
      </c>
      <c r="F411" s="136"/>
      <c r="G411" s="73"/>
    </row>
    <row r="412" spans="3:7" ht="15" x14ac:dyDescent="0.2">
      <c r="C412" s="117">
        <v>42643</v>
      </c>
      <c r="D412" s="140">
        <v>1.9050000000000001E-2</v>
      </c>
      <c r="E412" s="140">
        <v>1.95E-2</v>
      </c>
      <c r="F412" s="136"/>
      <c r="G412" s="73"/>
    </row>
    <row r="413" spans="3:7" ht="15" x14ac:dyDescent="0.2">
      <c r="C413" s="117">
        <v>42646</v>
      </c>
      <c r="D413" s="140">
        <v>1.985E-2</v>
      </c>
      <c r="E413" s="140">
        <v>2.0299999999999999E-2</v>
      </c>
      <c r="F413" s="136"/>
      <c r="G413" s="73"/>
    </row>
    <row r="414" spans="3:7" ht="15" x14ac:dyDescent="0.2">
      <c r="C414" s="117">
        <v>42647</v>
      </c>
      <c r="D414" s="140">
        <v>2.0199999999999999E-2</v>
      </c>
      <c r="E414" s="140">
        <v>2.0649999999999998E-2</v>
      </c>
      <c r="F414" s="136"/>
      <c r="G414" s="73"/>
    </row>
    <row r="415" spans="3:7" ht="15" x14ac:dyDescent="0.2">
      <c r="C415" s="117">
        <v>42648</v>
      </c>
      <c r="D415" s="140">
        <v>2.0750000000000001E-2</v>
      </c>
      <c r="E415" s="140">
        <v>2.1250000000000002E-2</v>
      </c>
      <c r="F415" s="136"/>
      <c r="G415" s="73"/>
    </row>
    <row r="416" spans="3:7" ht="15" x14ac:dyDescent="0.2">
      <c r="C416" s="117">
        <v>42649</v>
      </c>
      <c r="D416" s="140">
        <v>2.1099999999999997E-2</v>
      </c>
      <c r="E416" s="140">
        <v>2.1600000000000001E-2</v>
      </c>
      <c r="F416" s="136"/>
      <c r="G416" s="73"/>
    </row>
    <row r="417" spans="3:7" ht="15" x14ac:dyDescent="0.2">
      <c r="C417" s="117">
        <v>42650</v>
      </c>
      <c r="D417" s="140">
        <v>2.12E-2</v>
      </c>
      <c r="E417" s="140">
        <v>2.1700000000000001E-2</v>
      </c>
      <c r="F417" s="136"/>
      <c r="G417" s="73"/>
    </row>
    <row r="418" spans="3:7" ht="15" x14ac:dyDescent="0.2">
      <c r="C418" s="117">
        <v>42653</v>
      </c>
      <c r="D418" s="140">
        <v>2.1349999999999997E-2</v>
      </c>
      <c r="E418" s="140">
        <v>2.1850000000000001E-2</v>
      </c>
      <c r="F418" s="136"/>
      <c r="G418" s="73"/>
    </row>
    <row r="419" spans="3:7" ht="15" x14ac:dyDescent="0.2">
      <c r="C419" s="117">
        <v>42654</v>
      </c>
      <c r="D419" s="140">
        <v>2.2000000000000002E-2</v>
      </c>
      <c r="E419" s="140">
        <v>2.2450000000000001E-2</v>
      </c>
      <c r="F419" s="136"/>
      <c r="G419" s="73"/>
    </row>
    <row r="420" spans="3:7" ht="15" x14ac:dyDescent="0.2">
      <c r="C420" s="117">
        <v>42655</v>
      </c>
      <c r="D420" s="140">
        <v>2.2599999999999999E-2</v>
      </c>
      <c r="E420" s="140">
        <v>2.3050000000000001E-2</v>
      </c>
      <c r="F420" s="136"/>
      <c r="G420" s="73"/>
    </row>
    <row r="421" spans="3:7" ht="15" x14ac:dyDescent="0.2">
      <c r="C421" s="117">
        <v>42656</v>
      </c>
      <c r="D421" s="140">
        <v>2.2000000000000002E-2</v>
      </c>
      <c r="E421" s="140">
        <v>2.2450000000000001E-2</v>
      </c>
      <c r="F421" s="136"/>
      <c r="G421" s="73"/>
    </row>
    <row r="422" spans="3:7" ht="15" x14ac:dyDescent="0.2">
      <c r="C422" s="117">
        <v>42657</v>
      </c>
      <c r="D422" s="140">
        <v>2.215E-2</v>
      </c>
      <c r="E422" s="140">
        <v>2.2599999999999999E-2</v>
      </c>
      <c r="F422" s="136"/>
      <c r="G422" s="73"/>
    </row>
    <row r="423" spans="3:7" ht="15" x14ac:dyDescent="0.2">
      <c r="C423" s="117">
        <v>42660</v>
      </c>
      <c r="D423" s="140">
        <v>2.265E-2</v>
      </c>
      <c r="E423" s="140">
        <v>2.3050000000000001E-2</v>
      </c>
      <c r="F423" s="136"/>
      <c r="G423" s="73"/>
    </row>
    <row r="424" spans="3:7" ht="15" x14ac:dyDescent="0.2">
      <c r="C424" s="117">
        <v>42661</v>
      </c>
      <c r="D424" s="140">
        <v>2.2850000000000002E-2</v>
      </c>
      <c r="E424" s="140">
        <v>2.3300000000000001E-2</v>
      </c>
      <c r="F424" s="136"/>
      <c r="G424" s="73"/>
    </row>
    <row r="425" spans="3:7" x14ac:dyDescent="0.2">
      <c r="F425" s="136"/>
      <c r="G425" s="73"/>
    </row>
    <row r="426" spans="3:7" x14ac:dyDescent="0.2">
      <c r="F426" s="136"/>
      <c r="G426" s="73"/>
    </row>
    <row r="427" spans="3:7" x14ac:dyDescent="0.2">
      <c r="F427" s="136"/>
      <c r="G427" s="73"/>
    </row>
    <row r="428" spans="3:7" x14ac:dyDescent="0.2">
      <c r="F428" s="136"/>
      <c r="G428" s="73"/>
    </row>
    <row r="429" spans="3:7" x14ac:dyDescent="0.2">
      <c r="F429" s="136"/>
      <c r="G429" s="73"/>
    </row>
    <row r="430" spans="3:7" x14ac:dyDescent="0.2">
      <c r="F430" s="136"/>
      <c r="G430" s="73"/>
    </row>
    <row r="431" spans="3:7" x14ac:dyDescent="0.2">
      <c r="F431" s="136"/>
      <c r="G431" s="73"/>
    </row>
    <row r="432" spans="3:7" x14ac:dyDescent="0.2">
      <c r="F432" s="136"/>
      <c r="G432" s="73"/>
    </row>
    <row r="433" spans="6:7" x14ac:dyDescent="0.2">
      <c r="F433" s="136"/>
      <c r="G433" s="73"/>
    </row>
    <row r="434" spans="6:7" x14ac:dyDescent="0.2">
      <c r="F434" s="136"/>
      <c r="G434" s="73"/>
    </row>
    <row r="435" spans="6:7" x14ac:dyDescent="0.2">
      <c r="F435" s="136"/>
      <c r="G435" s="73"/>
    </row>
    <row r="436" spans="6:7" x14ac:dyDescent="0.2">
      <c r="F436" s="136"/>
      <c r="G436" s="73"/>
    </row>
    <row r="437" spans="6:7" x14ac:dyDescent="0.2">
      <c r="F437" s="136"/>
      <c r="G437" s="73"/>
    </row>
    <row r="438" spans="6:7" x14ac:dyDescent="0.2">
      <c r="F438" s="136"/>
      <c r="G438" s="73"/>
    </row>
    <row r="439" spans="6:7" x14ac:dyDescent="0.2">
      <c r="F439" s="136"/>
      <c r="G439" s="73"/>
    </row>
    <row r="440" spans="6:7" x14ac:dyDescent="0.2">
      <c r="F440" s="136"/>
      <c r="G440" s="73"/>
    </row>
    <row r="441" spans="6:7" x14ac:dyDescent="0.2">
      <c r="F441" s="136"/>
      <c r="G441" s="73"/>
    </row>
    <row r="442" spans="6:7" x14ac:dyDescent="0.2">
      <c r="F442" s="136"/>
      <c r="G442" s="73"/>
    </row>
    <row r="443" spans="6:7" x14ac:dyDescent="0.2">
      <c r="F443" s="136"/>
      <c r="G443" s="73"/>
    </row>
    <row r="444" spans="6:7" x14ac:dyDescent="0.2">
      <c r="F444" s="136"/>
      <c r="G444" s="73"/>
    </row>
    <row r="445" spans="6:7" x14ac:dyDescent="0.2">
      <c r="F445" s="136"/>
      <c r="G445" s="73"/>
    </row>
    <row r="446" spans="6:7" x14ac:dyDescent="0.2">
      <c r="F446" s="136"/>
      <c r="G446" s="73"/>
    </row>
    <row r="447" spans="6:7" x14ac:dyDescent="0.2">
      <c r="F447" s="136"/>
      <c r="G447" s="73"/>
    </row>
    <row r="448" spans="6:7" x14ac:dyDescent="0.2">
      <c r="F448" s="136"/>
      <c r="G448" s="73"/>
    </row>
    <row r="449" spans="6:7" x14ac:dyDescent="0.2">
      <c r="F449" s="136"/>
      <c r="G449" s="73"/>
    </row>
    <row r="450" spans="6:7" x14ac:dyDescent="0.2">
      <c r="F450" s="136"/>
      <c r="G450" s="73"/>
    </row>
    <row r="451" spans="6:7" x14ac:dyDescent="0.2">
      <c r="F451" s="136"/>
      <c r="G451" s="73"/>
    </row>
    <row r="452" spans="6:7" x14ac:dyDescent="0.2">
      <c r="F452" s="136"/>
      <c r="G452" s="73"/>
    </row>
    <row r="453" spans="6:7" x14ac:dyDescent="0.2">
      <c r="F453" s="73"/>
      <c r="G453" s="73"/>
    </row>
    <row r="454" spans="6:7" x14ac:dyDescent="0.2">
      <c r="F454" s="73"/>
      <c r="G454" s="73"/>
    </row>
    <row r="455" spans="6:7" x14ac:dyDescent="0.2">
      <c r="F455" s="73"/>
      <c r="G455" s="73"/>
    </row>
    <row r="456" spans="6:7" x14ac:dyDescent="0.2">
      <c r="F456" s="73"/>
      <c r="G456" s="73"/>
    </row>
    <row r="457" spans="6:7" x14ac:dyDescent="0.2">
      <c r="F457" s="73"/>
      <c r="G457" s="73"/>
    </row>
    <row r="458" spans="6:7" x14ac:dyDescent="0.2">
      <c r="F458" s="73"/>
      <c r="G458" s="73"/>
    </row>
    <row r="459" spans="6:7" x14ac:dyDescent="0.2">
      <c r="F459" s="73"/>
      <c r="G459" s="73"/>
    </row>
    <row r="460" spans="6:7" x14ac:dyDescent="0.2">
      <c r="F460" s="73"/>
      <c r="G460" s="73"/>
    </row>
    <row r="461" spans="6:7" x14ac:dyDescent="0.2">
      <c r="F461" s="73"/>
      <c r="G461" s="73"/>
    </row>
    <row r="462" spans="6:7" x14ac:dyDescent="0.2">
      <c r="F462" s="73"/>
      <c r="G462" s="73"/>
    </row>
    <row r="463" spans="6:7" x14ac:dyDescent="0.2">
      <c r="F463" s="73"/>
      <c r="G463" s="73"/>
    </row>
    <row r="464" spans="6:7" x14ac:dyDescent="0.2">
      <c r="F464" s="73"/>
      <c r="G464" s="73"/>
    </row>
    <row r="465" spans="6:7" x14ac:dyDescent="0.2">
      <c r="F465" s="73"/>
      <c r="G465" s="73"/>
    </row>
    <row r="466" spans="6:7" x14ac:dyDescent="0.2">
      <c r="F466" s="73"/>
      <c r="G466" s="73"/>
    </row>
    <row r="467" spans="6:7" x14ac:dyDescent="0.2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H37"/>
  <sheetViews>
    <sheetView showGridLines="0" topLeftCell="A10" workbookViewId="0">
      <selection activeCell="L19" sqref="L19"/>
    </sheetView>
  </sheetViews>
  <sheetFormatPr defaultColWidth="9.140625" defaultRowHeight="15" x14ac:dyDescent="0.25"/>
  <cols>
    <col min="1" max="1" width="9.140625" customWidth="1"/>
    <col min="2" max="2" width="47.140625" bestFit="1" customWidth="1"/>
    <col min="3" max="5" width="20.85546875" customWidth="1"/>
    <col min="6" max="7" width="22" style="124" customWidth="1"/>
    <col min="8" max="8" width="9.42578125" customWidth="1"/>
  </cols>
  <sheetData>
    <row r="2" spans="2:8" ht="15.75" thickBot="1" x14ac:dyDescent="0.3"/>
    <row r="3" spans="2:8" ht="16.5" thickBot="1" x14ac:dyDescent="0.3">
      <c r="B3" s="77"/>
      <c r="C3" s="10" t="s">
        <v>39</v>
      </c>
      <c r="D3" s="112" t="s">
        <v>40</v>
      </c>
      <c r="E3" s="113" t="s">
        <v>76</v>
      </c>
    </row>
    <row r="4" spans="2:8" ht="15.75" x14ac:dyDescent="0.25">
      <c r="B4" s="105" t="s">
        <v>79</v>
      </c>
      <c r="C4" s="114"/>
      <c r="D4" s="115"/>
      <c r="E4" s="104">
        <v>159800</v>
      </c>
    </row>
    <row r="5" spans="2:8" ht="15.75" x14ac:dyDescent="0.25">
      <c r="B5" s="107" t="s">
        <v>41</v>
      </c>
      <c r="C5" s="108">
        <f>E5-E4</f>
        <v>-5100</v>
      </c>
      <c r="D5" s="131">
        <f>C5/$E$4</f>
        <v>-3.1914893617021274E-2</v>
      </c>
      <c r="E5" s="109">
        <f>ROUND(F5,-2)</f>
        <v>154700</v>
      </c>
      <c r="F5" s="125">
        <v>154727</v>
      </c>
    </row>
    <row r="6" spans="2:8" ht="15.75" x14ac:dyDescent="0.25">
      <c r="B6" s="107" t="s">
        <v>45</v>
      </c>
      <c r="C6" s="108">
        <f t="shared" ref="C6:C12" si="0">E6-E5</f>
        <v>1500</v>
      </c>
      <c r="D6" s="131">
        <f t="shared" ref="D6:D12" si="1">C6/$E$4</f>
        <v>9.3867334167709645E-3</v>
      </c>
      <c r="E6" s="109">
        <f t="shared" ref="E6:E12" si="2">ROUND(F6,-2)</f>
        <v>156200</v>
      </c>
      <c r="F6" s="125">
        <v>156203</v>
      </c>
    </row>
    <row r="7" spans="2:8" ht="15.75" x14ac:dyDescent="0.25">
      <c r="B7" s="107" t="s">
        <v>42</v>
      </c>
      <c r="C7" s="108">
        <f t="shared" si="0"/>
        <v>-2400</v>
      </c>
      <c r="D7" s="131">
        <f t="shared" si="1"/>
        <v>-1.5018773466833541E-2</v>
      </c>
      <c r="E7" s="109">
        <f t="shared" si="2"/>
        <v>153800</v>
      </c>
      <c r="F7" s="125">
        <v>153778</v>
      </c>
    </row>
    <row r="8" spans="2:8" ht="15.75" x14ac:dyDescent="0.25">
      <c r="B8" s="107" t="s">
        <v>46</v>
      </c>
      <c r="C8" s="108">
        <f t="shared" si="0"/>
        <v>-200</v>
      </c>
      <c r="D8" s="131">
        <f t="shared" si="1"/>
        <v>-1.2515644555694619E-3</v>
      </c>
      <c r="E8" s="109">
        <f t="shared" si="2"/>
        <v>153600</v>
      </c>
      <c r="F8" s="125">
        <v>153607</v>
      </c>
    </row>
    <row r="9" spans="2:8" ht="15.75" x14ac:dyDescent="0.25">
      <c r="B9" s="107" t="s">
        <v>47</v>
      </c>
      <c r="C9" s="108">
        <f t="shared" si="0"/>
        <v>-100</v>
      </c>
      <c r="D9" s="131">
        <f t="shared" si="1"/>
        <v>-6.2578222778473093E-4</v>
      </c>
      <c r="E9" s="109">
        <f t="shared" si="2"/>
        <v>153500</v>
      </c>
      <c r="F9" s="125">
        <v>153461</v>
      </c>
    </row>
    <row r="10" spans="2:8" ht="15.75" x14ac:dyDescent="0.25">
      <c r="B10" s="107" t="s">
        <v>48</v>
      </c>
      <c r="C10" s="108">
        <f t="shared" si="0"/>
        <v>1500</v>
      </c>
      <c r="D10" s="131">
        <f t="shared" si="1"/>
        <v>9.3867334167709645E-3</v>
      </c>
      <c r="E10" s="109">
        <f t="shared" si="2"/>
        <v>155000</v>
      </c>
      <c r="F10" s="125">
        <v>155034</v>
      </c>
    </row>
    <row r="11" spans="2:8" ht="15.75" x14ac:dyDescent="0.25">
      <c r="B11" s="107" t="s">
        <v>43</v>
      </c>
      <c r="C11" s="108">
        <f t="shared" si="0"/>
        <v>-7400</v>
      </c>
      <c r="D11" s="131">
        <f t="shared" si="1"/>
        <v>-4.630788485607009E-2</v>
      </c>
      <c r="E11" s="109">
        <f t="shared" si="2"/>
        <v>147600</v>
      </c>
      <c r="F11" s="125">
        <v>147562</v>
      </c>
    </row>
    <row r="12" spans="2:8" ht="15.75" x14ac:dyDescent="0.25">
      <c r="B12" s="107" t="s">
        <v>44</v>
      </c>
      <c r="C12" s="108">
        <f t="shared" si="0"/>
        <v>-1800</v>
      </c>
      <c r="D12" s="131">
        <f t="shared" si="1"/>
        <v>-1.1264080100125156E-2</v>
      </c>
      <c r="E12" s="109">
        <f t="shared" si="2"/>
        <v>145800</v>
      </c>
      <c r="F12" s="125">
        <v>145772</v>
      </c>
    </row>
    <row r="13" spans="2:8" ht="16.5" thickBot="1" x14ac:dyDescent="0.3">
      <c r="B13" s="106" t="s">
        <v>75</v>
      </c>
      <c r="C13" s="110">
        <f>SUM(C5:C12)</f>
        <v>-14000</v>
      </c>
      <c r="D13" s="132">
        <f>C13/E4</f>
        <v>-8.7609511889862324E-2</v>
      </c>
      <c r="E13" s="111">
        <f>E4+C13</f>
        <v>145800</v>
      </c>
      <c r="F13" s="126"/>
    </row>
    <row r="16" spans="2:8" ht="70.5" customHeight="1" x14ac:dyDescent="0.25">
      <c r="B16" s="121"/>
      <c r="C16" s="120" t="s">
        <v>77</v>
      </c>
      <c r="D16" s="120" t="s">
        <v>73</v>
      </c>
      <c r="E16" s="120" t="s">
        <v>74</v>
      </c>
      <c r="F16" s="127" t="s">
        <v>81</v>
      </c>
      <c r="G16" s="127" t="s">
        <v>80</v>
      </c>
      <c r="H16" s="123"/>
    </row>
    <row r="17" spans="2:7" ht="15.75" x14ac:dyDescent="0.25">
      <c r="B17" s="122" t="s">
        <v>78</v>
      </c>
      <c r="C17" s="133">
        <v>159800</v>
      </c>
      <c r="D17" s="133">
        <v>145800</v>
      </c>
      <c r="E17" s="133"/>
      <c r="F17" s="130">
        <f>(D17/C17)-1</f>
        <v>-8.7609511889862324E-2</v>
      </c>
      <c r="G17" s="130"/>
    </row>
    <row r="18" spans="2:7" ht="15.75" x14ac:dyDescent="0.25">
      <c r="B18" s="122" t="s">
        <v>57</v>
      </c>
      <c r="C18" s="133">
        <v>32581.684018372114</v>
      </c>
      <c r="D18" s="133">
        <v>30119</v>
      </c>
      <c r="E18" s="133"/>
      <c r="F18" s="130">
        <f t="shared" ref="F18:F36" si="3">(D18/C18)-1</f>
        <v>-7.5584921177906605E-2</v>
      </c>
      <c r="G18" s="130"/>
    </row>
    <row r="19" spans="2:7" ht="15.75" x14ac:dyDescent="0.25">
      <c r="B19" s="122" t="s">
        <v>58</v>
      </c>
      <c r="C19" s="133">
        <v>19149362.056284387</v>
      </c>
      <c r="D19" s="133">
        <v>17174459</v>
      </c>
      <c r="E19" s="133"/>
      <c r="F19" s="130">
        <f t="shared" si="3"/>
        <v>-0.10313153255339225</v>
      </c>
      <c r="G19" s="130"/>
    </row>
    <row r="20" spans="2:7" ht="15.75" x14ac:dyDescent="0.25">
      <c r="B20" s="122" t="s">
        <v>51</v>
      </c>
      <c r="C20" s="133">
        <v>834781.53192435787</v>
      </c>
      <c r="D20" s="133">
        <v>810229</v>
      </c>
      <c r="E20" s="133"/>
      <c r="F20" s="130">
        <f t="shared" si="3"/>
        <v>-2.9411925138974726E-2</v>
      </c>
      <c r="G20" s="130"/>
    </row>
    <row r="21" spans="2:7" ht="15.75" x14ac:dyDescent="0.25">
      <c r="B21" s="122" t="s">
        <v>52</v>
      </c>
      <c r="C21" s="128">
        <v>0.2</v>
      </c>
      <c r="D21" s="128">
        <v>0.1719</v>
      </c>
      <c r="E21" s="128"/>
      <c r="F21" s="130">
        <f t="shared" si="3"/>
        <v>-0.14050000000000007</v>
      </c>
      <c r="G21" s="130"/>
    </row>
    <row r="22" spans="2:7" ht="15.75" x14ac:dyDescent="0.25">
      <c r="B22" s="122" t="s">
        <v>53</v>
      </c>
      <c r="C22" s="133">
        <v>160280</v>
      </c>
      <c r="D22" s="133">
        <v>175444</v>
      </c>
      <c r="E22" s="133"/>
      <c r="F22" s="130">
        <f t="shared" si="3"/>
        <v>9.460943349139006E-2</v>
      </c>
      <c r="G22" s="130"/>
    </row>
    <row r="23" spans="2:7" ht="15.75" x14ac:dyDescent="0.25">
      <c r="B23" s="122" t="s">
        <v>54</v>
      </c>
      <c r="C23" s="133">
        <v>7089948.3877819823</v>
      </c>
      <c r="D23" s="133">
        <v>6803924</v>
      </c>
      <c r="E23" s="133"/>
      <c r="F23" s="130">
        <f t="shared" si="3"/>
        <v>-4.0342238354638016E-2</v>
      </c>
      <c r="G23" s="130"/>
    </row>
    <row r="24" spans="2:7" ht="15.75" x14ac:dyDescent="0.25">
      <c r="B24" s="122" t="s">
        <v>55</v>
      </c>
      <c r="C24" s="133">
        <v>2656498.8122957102</v>
      </c>
      <c r="D24" s="133">
        <v>2430526</v>
      </c>
      <c r="E24" s="133"/>
      <c r="F24" s="130">
        <f>(D24/C24)-1</f>
        <v>-8.5064149567764202E-2</v>
      </c>
      <c r="G24" s="130"/>
    </row>
    <row r="25" spans="2:7" ht="15.75" x14ac:dyDescent="0.25">
      <c r="B25" s="122" t="s">
        <v>43</v>
      </c>
      <c r="C25" s="128">
        <v>5.6899258489585991E-2</v>
      </c>
      <c r="D25" s="128">
        <v>4.82E-2</v>
      </c>
      <c r="E25" s="128"/>
      <c r="F25" s="130">
        <f t="shared" si="3"/>
        <v>-0.15288878485434354</v>
      </c>
      <c r="G25" s="130"/>
    </row>
    <row r="26" spans="2:7" ht="15.75" x14ac:dyDescent="0.25">
      <c r="B26" s="122" t="s">
        <v>56</v>
      </c>
      <c r="C26" s="133">
        <v>189810125.56268364</v>
      </c>
      <c r="D26" s="133">
        <v>180482951</v>
      </c>
      <c r="E26" s="133"/>
      <c r="F26" s="130">
        <f t="shared" si="3"/>
        <v>-4.913949946049323E-2</v>
      </c>
      <c r="G26" s="130"/>
    </row>
    <row r="27" spans="2:7" ht="15.75" x14ac:dyDescent="0.25">
      <c r="B27" s="122" t="s">
        <v>59</v>
      </c>
      <c r="C27" s="133">
        <v>16329.540916607579</v>
      </c>
      <c r="D27" s="133">
        <v>14572</v>
      </c>
      <c r="E27" s="133"/>
      <c r="F27" s="130">
        <f t="shared" si="3"/>
        <v>-0.10762953628537797</v>
      </c>
      <c r="G27" s="130"/>
    </row>
    <row r="28" spans="2:7" ht="15.75" x14ac:dyDescent="0.25">
      <c r="B28" s="122" t="s">
        <v>60</v>
      </c>
      <c r="C28" s="133">
        <v>492.23829241224178</v>
      </c>
      <c r="D28" s="133">
        <v>528</v>
      </c>
      <c r="E28" s="133"/>
      <c r="F28" s="130">
        <f t="shared" si="3"/>
        <v>7.2651210072475214E-2</v>
      </c>
      <c r="G28" s="130"/>
    </row>
    <row r="29" spans="2:7" ht="15.75" x14ac:dyDescent="0.25">
      <c r="B29" s="122" t="s">
        <v>61</v>
      </c>
      <c r="C29" s="134">
        <v>9.4700000000000006</v>
      </c>
      <c r="D29" s="134">
        <v>32.74</v>
      </c>
      <c r="E29" s="134"/>
      <c r="F29" s="130">
        <f>(D29/C29)-1</f>
        <v>2.457233368532207</v>
      </c>
      <c r="G29" s="130"/>
    </row>
    <row r="30" spans="2:7" ht="15.75" x14ac:dyDescent="0.25">
      <c r="B30" s="122" t="s">
        <v>62</v>
      </c>
      <c r="C30" s="133">
        <v>4654.4931490678373</v>
      </c>
      <c r="D30" s="133">
        <v>4767</v>
      </c>
      <c r="E30" s="133"/>
      <c r="F30" s="130">
        <f t="shared" si="3"/>
        <v>2.4171665384166374E-2</v>
      </c>
      <c r="G30" s="130"/>
    </row>
    <row r="31" spans="2:7" ht="15.75" x14ac:dyDescent="0.25">
      <c r="B31" s="122" t="s">
        <v>63</v>
      </c>
      <c r="C31" s="133">
        <v>11095.94553927653</v>
      </c>
      <c r="D31" s="133">
        <v>10219</v>
      </c>
      <c r="E31" s="133"/>
      <c r="F31" s="130">
        <f t="shared" si="3"/>
        <v>-7.9032970752459963E-2</v>
      </c>
      <c r="G31" s="130"/>
    </row>
    <row r="32" spans="2:7" ht="15.75" x14ac:dyDescent="0.25">
      <c r="B32" s="122" t="s">
        <v>67</v>
      </c>
      <c r="C32" s="128">
        <v>2.92E-2</v>
      </c>
      <c r="D32" s="128">
        <v>2.12E-2</v>
      </c>
      <c r="E32" s="128"/>
      <c r="F32" s="130">
        <f t="shared" si="3"/>
        <v>-0.27397260273972601</v>
      </c>
      <c r="G32" s="130"/>
    </row>
    <row r="33" spans="2:7" ht="15.75" x14ac:dyDescent="0.25">
      <c r="B33" s="122" t="s">
        <v>66</v>
      </c>
      <c r="C33" s="128">
        <v>2.4500000000000001E-2</v>
      </c>
      <c r="D33" s="128">
        <v>2.3900000000000001E-2</v>
      </c>
      <c r="E33" s="128"/>
      <c r="F33" s="130">
        <f t="shared" si="3"/>
        <v>-2.4489795918367308E-2</v>
      </c>
      <c r="G33" s="130"/>
    </row>
    <row r="34" spans="2:7" ht="15.75" x14ac:dyDescent="0.25">
      <c r="B34" s="122" t="s">
        <v>65</v>
      </c>
      <c r="C34" s="128">
        <v>4.5876037091263644E-3</v>
      </c>
      <c r="D34" s="128">
        <v>-2.5999999999999999E-3</v>
      </c>
      <c r="E34" s="128"/>
      <c r="F34" s="130">
        <f>(D34/C34)-1</f>
        <v>-1.5667446808510685</v>
      </c>
      <c r="G34" s="130"/>
    </row>
    <row r="35" spans="2:7" ht="15.75" x14ac:dyDescent="0.25">
      <c r="B35" s="122" t="s">
        <v>64</v>
      </c>
      <c r="C35" s="128">
        <v>2.3629999999999998E-2</v>
      </c>
      <c r="D35" s="128">
        <v>2.3199999999999998E-2</v>
      </c>
      <c r="E35" s="128"/>
      <c r="F35" s="130">
        <f t="shared" si="3"/>
        <v>-1.8197206940330113E-2</v>
      </c>
      <c r="G35" s="130"/>
    </row>
    <row r="36" spans="2:7" ht="15.75" x14ac:dyDescent="0.25">
      <c r="B36" s="122" t="s">
        <v>68</v>
      </c>
      <c r="C36" s="133">
        <v>5087871.4714285713</v>
      </c>
      <c r="D36" s="133">
        <v>4686509</v>
      </c>
      <c r="E36" s="133"/>
      <c r="F36" s="130">
        <f t="shared" si="3"/>
        <v>-7.8886126287281533E-2</v>
      </c>
      <c r="G36" s="130"/>
    </row>
    <row r="37" spans="2:7" x14ac:dyDescent="0.25">
      <c r="E37" s="12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</vt:vector>
  </HeadingPairs>
  <TitlesOfParts>
    <vt:vector size="6" baseType="lpstr">
      <vt:lpstr>WACC nominal risk free rate</vt:lpstr>
      <vt:lpstr>WACC expected inflation</vt:lpstr>
      <vt:lpstr>Graphs - MRCP breakdown</vt:lpstr>
      <vt:lpstr>Graph - historical bond yields</vt:lpstr>
      <vt:lpstr>Changes from previous BRCP</vt:lpstr>
      <vt:lpstr>Chart1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Ruthven</dc:creator>
  <cp:lastModifiedBy>Katelyn Rigden</cp:lastModifiedBy>
  <dcterms:created xsi:type="dcterms:W3CDTF">2012-09-21T07:57:21Z</dcterms:created>
  <dcterms:modified xsi:type="dcterms:W3CDTF">2016-12-07T02:51:57Z</dcterms:modified>
</cp:coreProperties>
</file>