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<sst xmlns="http://schemas.openxmlformats.org/spreadsheetml/2006/main" count="193" uniqueCount="34">
  <si>
    <t>No</t>
  </si>
  <si>
    <t>Aspect</t>
  </si>
  <si>
    <t>Lamp Type</t>
  </si>
  <si>
    <t>Lamp Size</t>
  </si>
  <si>
    <t>Maximum</t>
  </si>
  <si>
    <t>Red</t>
  </si>
  <si>
    <t>Green</t>
  </si>
  <si>
    <t>Single</t>
  </si>
  <si>
    <t>Two</t>
  </si>
  <si>
    <t>Three</t>
  </si>
  <si>
    <t>Four</t>
  </si>
  <si>
    <t>Full</t>
  </si>
  <si>
    <t>Arrow</t>
  </si>
  <si>
    <t>Other</t>
  </si>
  <si>
    <t>Pedestrian</t>
  </si>
  <si>
    <t>200mm</t>
  </si>
  <si>
    <t>300mm</t>
  </si>
  <si>
    <t>Yellow</t>
  </si>
  <si>
    <t>Install</t>
  </si>
  <si>
    <t>Mast Arm</t>
  </si>
  <si>
    <t xml:space="preserve">No. Lamps per Lantern </t>
  </si>
  <si>
    <t>No.of Lamps continuously ON per Lantern</t>
  </si>
  <si>
    <t>Lamp Colour Operating Times as a % of a typical 24 Hour Perios</t>
  </si>
  <si>
    <t>Part time</t>
  </si>
  <si>
    <t>Full Time</t>
  </si>
  <si>
    <t>Special case</t>
  </si>
  <si>
    <t>TOTAL</t>
  </si>
  <si>
    <t>Laboratory Tested Lamp Colour Power Cosumption @240V</t>
  </si>
  <si>
    <t>Recommnded New Load Table Power Consumption</t>
  </si>
  <si>
    <t>New Power X 0.8 + Old power X 0.2</t>
  </si>
  <si>
    <t>Calculated Average Power Consumption</t>
  </si>
  <si>
    <t>Current Load Table Power Consumption</t>
  </si>
  <si>
    <t>Street Level</t>
  </si>
  <si>
    <t>Table 2 - LED Loading Factors (Normal)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</si>
</sst>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wrapText="1"/>
    </xf>
    <xf numFmtId="164" fontId="0" fillId="33" borderId="0" xfId="0" applyNumberFormat="1" applyFill="1" applyAlignment="1">
      <alignment/>
    </xf>
    <xf numFmtId="0" fontId="1" fillId="0" borderId="0" xfId="0" applyFont="1" applyFill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2.28125" style="0" customWidth="1"/>
    <col min="3" max="3" width="11.28125" style="0" customWidth="1"/>
    <col min="4" max="4" width="11.00390625" style="0" customWidth="1"/>
    <col min="5" max="5" width="15.421875" style="0" customWidth="1"/>
    <col min="6" max="6" width="10.140625" style="0" customWidth="1"/>
    <col min="9" max="9" width="8.8515625" style="2" customWidth="1"/>
    <col min="22" max="22" width="18.421875" style="0" customWidth="1"/>
    <col min="23" max="23" width="18.140625" style="0" customWidth="1"/>
  </cols>
  <sheetData>
    <row r="1" spans="3:11" ht="27.75" customHeight="1">
      <c r="C1" s="15" t="s">
        <v>33</v>
      </c>
      <c r="D1" s="16"/>
      <c r="E1" s="16"/>
      <c r="F1" s="16"/>
      <c r="G1" s="16"/>
      <c r="H1" s="16"/>
      <c r="I1" s="16"/>
      <c r="J1" s="16"/>
      <c r="K1" s="16"/>
    </row>
    <row r="2" spans="1:23" ht="52.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18</v>
      </c>
      <c r="F2" s="14" t="s">
        <v>27</v>
      </c>
      <c r="G2" s="17"/>
      <c r="H2" s="17"/>
      <c r="I2" s="17"/>
      <c r="J2" s="7" t="s">
        <v>20</v>
      </c>
      <c r="K2" s="14" t="s">
        <v>21</v>
      </c>
      <c r="L2" s="17"/>
      <c r="M2" s="14" t="s">
        <v>22</v>
      </c>
      <c r="N2" s="14"/>
      <c r="O2" s="14"/>
      <c r="P2" s="14"/>
      <c r="Q2" s="14" t="s">
        <v>30</v>
      </c>
      <c r="R2" s="14"/>
      <c r="S2" s="14"/>
      <c r="T2" s="14"/>
      <c r="U2" s="14"/>
      <c r="V2" s="9" t="s">
        <v>31</v>
      </c>
      <c r="W2" s="9" t="s">
        <v>28</v>
      </c>
    </row>
    <row r="3" spans="1:23" s="1" customFormat="1" ht="27.75" customHeight="1">
      <c r="A3" s="5"/>
      <c r="B3" s="6"/>
      <c r="C3" s="6"/>
      <c r="D3" s="6"/>
      <c r="E3" s="6"/>
      <c r="F3" s="7" t="s">
        <v>4</v>
      </c>
      <c r="G3" s="7" t="s">
        <v>5</v>
      </c>
      <c r="H3" s="7" t="s">
        <v>17</v>
      </c>
      <c r="I3" s="7" t="s">
        <v>6</v>
      </c>
      <c r="J3" s="7"/>
      <c r="K3" s="7" t="s">
        <v>23</v>
      </c>
      <c r="L3" s="7" t="s">
        <v>24</v>
      </c>
      <c r="M3" s="7" t="s">
        <v>25</v>
      </c>
      <c r="N3" s="7" t="s">
        <v>5</v>
      </c>
      <c r="O3" s="7" t="s">
        <v>17</v>
      </c>
      <c r="P3" s="7" t="s">
        <v>6</v>
      </c>
      <c r="Q3" s="7" t="s">
        <v>25</v>
      </c>
      <c r="R3" s="7" t="s">
        <v>5</v>
      </c>
      <c r="S3" s="7" t="s">
        <v>17</v>
      </c>
      <c r="T3" s="7" t="s">
        <v>6</v>
      </c>
      <c r="U3" s="7" t="s">
        <v>26</v>
      </c>
      <c r="W3" s="10" t="s">
        <v>29</v>
      </c>
    </row>
    <row r="4" spans="1:24" ht="24" customHeight="1">
      <c r="A4" s="8">
        <v>1</v>
      </c>
      <c r="B4" t="s">
        <v>7</v>
      </c>
      <c r="C4" t="s">
        <v>11</v>
      </c>
      <c r="D4" t="s">
        <v>15</v>
      </c>
      <c r="E4" t="s">
        <v>32</v>
      </c>
      <c r="F4" s="11">
        <v>6.51</v>
      </c>
      <c r="G4" s="11"/>
      <c r="H4" s="11"/>
      <c r="I4" s="12"/>
      <c r="J4">
        <v>1</v>
      </c>
      <c r="K4">
        <v>0.5</v>
      </c>
      <c r="L4">
        <v>0</v>
      </c>
      <c r="M4" s="4">
        <v>0.5</v>
      </c>
      <c r="Q4" s="11">
        <f aca="true" t="shared" si="0" ref="Q4:Q15">F4*0.5</f>
        <v>3.255</v>
      </c>
      <c r="R4" s="11"/>
      <c r="S4" s="11"/>
      <c r="T4" s="11"/>
      <c r="U4" s="11">
        <f>Q4</f>
        <v>3.255</v>
      </c>
      <c r="V4" s="11">
        <v>6.998</v>
      </c>
      <c r="W4" s="13">
        <f>U4*0.8+V4*0.2</f>
        <v>4.0036000000000005</v>
      </c>
      <c r="X4" s="8">
        <v>1</v>
      </c>
    </row>
    <row r="5" spans="1:24" ht="24" customHeight="1">
      <c r="A5" s="8">
        <v>2</v>
      </c>
      <c r="B5" t="s">
        <v>7</v>
      </c>
      <c r="C5" t="s">
        <v>11</v>
      </c>
      <c r="D5" t="s">
        <v>15</v>
      </c>
      <c r="E5" t="s">
        <v>19</v>
      </c>
      <c r="F5" s="11">
        <v>6.51</v>
      </c>
      <c r="G5" s="11"/>
      <c r="H5" s="11"/>
      <c r="I5" s="12"/>
      <c r="J5">
        <v>1</v>
      </c>
      <c r="K5">
        <v>0.5</v>
      </c>
      <c r="L5">
        <v>0</v>
      </c>
      <c r="M5" s="4">
        <v>0.5</v>
      </c>
      <c r="Q5" s="11">
        <f t="shared" si="0"/>
        <v>3.255</v>
      </c>
      <c r="R5" s="11"/>
      <c r="S5" s="11"/>
      <c r="T5" s="11"/>
      <c r="U5" s="11">
        <f aca="true" t="shared" si="1" ref="U5:U15">Q5</f>
        <v>3.255</v>
      </c>
      <c r="V5" s="11">
        <v>6.998</v>
      </c>
      <c r="W5" s="13">
        <f aca="true" t="shared" si="2" ref="W5:W44">U5*0.8+V5*0.2</f>
        <v>4.0036000000000005</v>
      </c>
      <c r="X5" s="8">
        <v>2</v>
      </c>
    </row>
    <row r="6" spans="1:24" ht="24" customHeight="1">
      <c r="A6" s="8">
        <v>3</v>
      </c>
      <c r="B6" t="s">
        <v>7</v>
      </c>
      <c r="C6" t="s">
        <v>11</v>
      </c>
      <c r="D6" t="s">
        <v>16</v>
      </c>
      <c r="E6" t="s">
        <v>32</v>
      </c>
      <c r="F6" s="11">
        <v>10.119</v>
      </c>
      <c r="G6" s="11"/>
      <c r="H6" s="11"/>
      <c r="I6" s="12"/>
      <c r="J6">
        <v>1</v>
      </c>
      <c r="K6">
        <v>0.5</v>
      </c>
      <c r="L6">
        <v>0</v>
      </c>
      <c r="M6" s="4">
        <v>0.5</v>
      </c>
      <c r="Q6" s="11">
        <f t="shared" si="0"/>
        <v>5.0595</v>
      </c>
      <c r="R6" s="11"/>
      <c r="S6" s="11"/>
      <c r="T6" s="11"/>
      <c r="U6" s="11">
        <f t="shared" si="1"/>
        <v>5.0595</v>
      </c>
      <c r="V6" s="11">
        <v>9.665</v>
      </c>
      <c r="W6" s="13">
        <f t="shared" si="2"/>
        <v>5.9806</v>
      </c>
      <c r="X6" s="8">
        <v>3</v>
      </c>
    </row>
    <row r="7" spans="1:24" ht="24" customHeight="1">
      <c r="A7" s="8">
        <v>4</v>
      </c>
      <c r="B7" t="s">
        <v>7</v>
      </c>
      <c r="C7" t="s">
        <v>11</v>
      </c>
      <c r="D7" t="s">
        <v>16</v>
      </c>
      <c r="E7" t="s">
        <v>19</v>
      </c>
      <c r="F7" s="11">
        <v>10.119</v>
      </c>
      <c r="G7" s="11"/>
      <c r="H7" s="11"/>
      <c r="I7" s="12"/>
      <c r="J7">
        <v>1</v>
      </c>
      <c r="K7">
        <v>0.5</v>
      </c>
      <c r="L7">
        <v>0</v>
      </c>
      <c r="M7" s="4">
        <v>0.5</v>
      </c>
      <c r="Q7" s="11">
        <f t="shared" si="0"/>
        <v>5.0595</v>
      </c>
      <c r="R7" s="11"/>
      <c r="S7" s="11"/>
      <c r="T7" s="11"/>
      <c r="U7" s="11">
        <f t="shared" si="1"/>
        <v>5.0595</v>
      </c>
      <c r="V7" s="11">
        <v>9.665</v>
      </c>
      <c r="W7" s="13">
        <f t="shared" si="2"/>
        <v>5.9806</v>
      </c>
      <c r="X7" s="8">
        <v>4</v>
      </c>
    </row>
    <row r="8" spans="1:24" ht="24" customHeight="1">
      <c r="A8" s="8">
        <v>5</v>
      </c>
      <c r="B8" t="s">
        <v>7</v>
      </c>
      <c r="C8" t="s">
        <v>12</v>
      </c>
      <c r="D8" t="s">
        <v>15</v>
      </c>
      <c r="E8" t="s">
        <v>32</v>
      </c>
      <c r="F8" s="11">
        <v>5.828</v>
      </c>
      <c r="G8" s="11"/>
      <c r="H8" s="11"/>
      <c r="I8" s="12"/>
      <c r="J8">
        <v>1</v>
      </c>
      <c r="K8">
        <v>0.5</v>
      </c>
      <c r="L8">
        <v>0</v>
      </c>
      <c r="M8" s="4">
        <v>0.5</v>
      </c>
      <c r="Q8" s="11">
        <f t="shared" si="0"/>
        <v>2.914</v>
      </c>
      <c r="R8" s="11"/>
      <c r="S8" s="11"/>
      <c r="T8" s="11"/>
      <c r="U8" s="11">
        <f t="shared" si="1"/>
        <v>2.914</v>
      </c>
      <c r="V8" s="11">
        <v>4.596</v>
      </c>
      <c r="W8" s="13">
        <f t="shared" si="2"/>
        <v>3.2504000000000004</v>
      </c>
      <c r="X8" s="8">
        <v>5</v>
      </c>
    </row>
    <row r="9" spans="1:24" ht="24" customHeight="1">
      <c r="A9" s="8">
        <v>6</v>
      </c>
      <c r="B9" t="s">
        <v>7</v>
      </c>
      <c r="C9" t="s">
        <v>12</v>
      </c>
      <c r="D9" t="s">
        <v>15</v>
      </c>
      <c r="E9" t="s">
        <v>19</v>
      </c>
      <c r="F9" s="11">
        <v>5.828</v>
      </c>
      <c r="G9" s="11"/>
      <c r="H9" s="11"/>
      <c r="I9" s="12"/>
      <c r="J9">
        <v>1</v>
      </c>
      <c r="K9">
        <v>0.5</v>
      </c>
      <c r="L9">
        <v>0</v>
      </c>
      <c r="M9" s="4">
        <v>0.5</v>
      </c>
      <c r="Q9" s="11">
        <f t="shared" si="0"/>
        <v>2.914</v>
      </c>
      <c r="R9" s="11"/>
      <c r="S9" s="11"/>
      <c r="T9" s="11"/>
      <c r="U9" s="11">
        <f t="shared" si="1"/>
        <v>2.914</v>
      </c>
      <c r="V9" s="11">
        <v>4.596</v>
      </c>
      <c r="W9" s="13">
        <f t="shared" si="2"/>
        <v>3.2504000000000004</v>
      </c>
      <c r="X9" s="8">
        <v>6</v>
      </c>
    </row>
    <row r="10" spans="1:24" ht="24" customHeight="1">
      <c r="A10" s="8">
        <v>7</v>
      </c>
      <c r="B10" t="s">
        <v>7</v>
      </c>
      <c r="C10" t="s">
        <v>12</v>
      </c>
      <c r="D10" t="s">
        <v>16</v>
      </c>
      <c r="E10" t="s">
        <v>32</v>
      </c>
      <c r="F10" s="11">
        <v>6.813</v>
      </c>
      <c r="G10" s="11"/>
      <c r="H10" s="11"/>
      <c r="I10" s="12"/>
      <c r="J10">
        <v>1</v>
      </c>
      <c r="K10">
        <v>0.5</v>
      </c>
      <c r="L10">
        <v>0</v>
      </c>
      <c r="M10" s="4">
        <v>0.5</v>
      </c>
      <c r="Q10" s="11">
        <f t="shared" si="0"/>
        <v>3.4065</v>
      </c>
      <c r="R10" s="11"/>
      <c r="S10" s="11"/>
      <c r="T10" s="11"/>
      <c r="U10" s="11">
        <f t="shared" si="1"/>
        <v>3.4065</v>
      </c>
      <c r="V10" s="11">
        <v>5.92</v>
      </c>
      <c r="W10" s="13">
        <f t="shared" si="2"/>
        <v>3.9092000000000002</v>
      </c>
      <c r="X10" s="8">
        <v>7</v>
      </c>
    </row>
    <row r="11" spans="1:24" ht="24" customHeight="1">
      <c r="A11" s="8">
        <v>8</v>
      </c>
      <c r="B11" t="s">
        <v>7</v>
      </c>
      <c r="C11" t="s">
        <v>12</v>
      </c>
      <c r="D11" t="s">
        <v>16</v>
      </c>
      <c r="E11" t="s">
        <v>19</v>
      </c>
      <c r="F11" s="11">
        <v>6.813</v>
      </c>
      <c r="G11" s="11"/>
      <c r="H11" s="11"/>
      <c r="I11" s="12"/>
      <c r="J11">
        <v>1</v>
      </c>
      <c r="K11">
        <v>0.5</v>
      </c>
      <c r="L11">
        <v>0</v>
      </c>
      <c r="M11" s="4">
        <v>0.5</v>
      </c>
      <c r="Q11" s="11">
        <f t="shared" si="0"/>
        <v>3.4065</v>
      </c>
      <c r="R11" s="11"/>
      <c r="S11" s="11"/>
      <c r="T11" s="11"/>
      <c r="U11" s="11">
        <f t="shared" si="1"/>
        <v>3.4065</v>
      </c>
      <c r="V11" s="11">
        <v>5.92</v>
      </c>
      <c r="W11" s="13">
        <f t="shared" si="2"/>
        <v>3.9092000000000002</v>
      </c>
      <c r="X11" s="8">
        <v>8</v>
      </c>
    </row>
    <row r="12" spans="1:24" ht="24" customHeight="1">
      <c r="A12" s="8">
        <v>9</v>
      </c>
      <c r="B12" t="s">
        <v>7</v>
      </c>
      <c r="C12" t="s">
        <v>13</v>
      </c>
      <c r="D12" t="s">
        <v>15</v>
      </c>
      <c r="E12" t="s">
        <v>32</v>
      </c>
      <c r="F12" s="11">
        <v>7.64</v>
      </c>
      <c r="G12" s="11"/>
      <c r="H12" s="11"/>
      <c r="I12" s="12"/>
      <c r="J12">
        <v>1</v>
      </c>
      <c r="K12">
        <v>0.5</v>
      </c>
      <c r="L12">
        <v>0</v>
      </c>
      <c r="M12" s="4">
        <v>0.5</v>
      </c>
      <c r="Q12" s="11">
        <f t="shared" si="0"/>
        <v>3.82</v>
      </c>
      <c r="R12" s="11"/>
      <c r="S12" s="11"/>
      <c r="T12" s="11"/>
      <c r="U12" s="11">
        <f t="shared" si="1"/>
        <v>3.82</v>
      </c>
      <c r="V12" s="11">
        <v>4.596</v>
      </c>
      <c r="W12" s="13">
        <f t="shared" si="2"/>
        <v>3.9752</v>
      </c>
      <c r="X12" s="8">
        <v>9</v>
      </c>
    </row>
    <row r="13" spans="1:24" ht="24" customHeight="1">
      <c r="A13" s="8">
        <v>10</v>
      </c>
      <c r="B13" t="s">
        <v>7</v>
      </c>
      <c r="C13" t="s">
        <v>13</v>
      </c>
      <c r="D13" t="s">
        <v>15</v>
      </c>
      <c r="E13" t="s">
        <v>19</v>
      </c>
      <c r="F13" s="11">
        <v>7.64</v>
      </c>
      <c r="G13" s="11"/>
      <c r="H13" s="11"/>
      <c r="I13" s="12"/>
      <c r="J13">
        <v>1</v>
      </c>
      <c r="K13">
        <v>0.5</v>
      </c>
      <c r="L13">
        <v>0</v>
      </c>
      <c r="M13" s="4">
        <v>0.5</v>
      </c>
      <c r="Q13" s="11">
        <f t="shared" si="0"/>
        <v>3.82</v>
      </c>
      <c r="R13" s="11"/>
      <c r="S13" s="11"/>
      <c r="T13" s="11"/>
      <c r="U13" s="11">
        <f t="shared" si="1"/>
        <v>3.82</v>
      </c>
      <c r="V13" s="11">
        <v>4.596</v>
      </c>
      <c r="W13" s="13">
        <f t="shared" si="2"/>
        <v>3.9752</v>
      </c>
      <c r="X13" s="8">
        <v>10</v>
      </c>
    </row>
    <row r="14" spans="1:24" ht="24" customHeight="1">
      <c r="A14" s="8">
        <v>11</v>
      </c>
      <c r="B14" t="s">
        <v>7</v>
      </c>
      <c r="C14" t="s">
        <v>13</v>
      </c>
      <c r="D14" t="s">
        <v>16</v>
      </c>
      <c r="E14" t="s">
        <v>32</v>
      </c>
      <c r="F14" s="11">
        <v>6.813</v>
      </c>
      <c r="G14" s="11"/>
      <c r="H14" s="11"/>
      <c r="I14" s="12"/>
      <c r="J14">
        <v>1</v>
      </c>
      <c r="K14">
        <v>0.5</v>
      </c>
      <c r="L14">
        <v>0</v>
      </c>
      <c r="M14" s="4">
        <v>0.5</v>
      </c>
      <c r="Q14" s="11">
        <f t="shared" si="0"/>
        <v>3.4065</v>
      </c>
      <c r="R14" s="11"/>
      <c r="S14" s="11"/>
      <c r="T14" s="11"/>
      <c r="U14" s="11">
        <f t="shared" si="1"/>
        <v>3.4065</v>
      </c>
      <c r="V14" s="11">
        <v>5.92</v>
      </c>
      <c r="W14" s="13">
        <f t="shared" si="2"/>
        <v>3.9092000000000002</v>
      </c>
      <c r="X14" s="8">
        <v>11</v>
      </c>
    </row>
    <row r="15" spans="1:24" ht="24" customHeight="1">
      <c r="A15" s="8">
        <v>12</v>
      </c>
      <c r="B15" t="s">
        <v>7</v>
      </c>
      <c r="C15" t="s">
        <v>13</v>
      </c>
      <c r="D15" t="s">
        <v>16</v>
      </c>
      <c r="E15" t="s">
        <v>19</v>
      </c>
      <c r="F15" s="11">
        <v>6.813</v>
      </c>
      <c r="G15" s="11"/>
      <c r="H15" s="11"/>
      <c r="I15" s="12"/>
      <c r="J15">
        <v>1</v>
      </c>
      <c r="K15">
        <v>0.5</v>
      </c>
      <c r="L15">
        <v>0</v>
      </c>
      <c r="M15" s="4">
        <v>0.5</v>
      </c>
      <c r="Q15" s="11">
        <f t="shared" si="0"/>
        <v>3.4065</v>
      </c>
      <c r="R15" s="11"/>
      <c r="S15" s="11"/>
      <c r="T15" s="11"/>
      <c r="U15" s="11">
        <f t="shared" si="1"/>
        <v>3.4065</v>
      </c>
      <c r="V15" s="11">
        <v>5.92</v>
      </c>
      <c r="W15" s="13">
        <f t="shared" si="2"/>
        <v>3.9092000000000002</v>
      </c>
      <c r="X15" s="8">
        <v>12</v>
      </c>
    </row>
    <row r="16" spans="1:24" ht="24" customHeight="1">
      <c r="A16" s="8">
        <v>13</v>
      </c>
      <c r="B16" t="s">
        <v>8</v>
      </c>
      <c r="C16" t="s">
        <v>11</v>
      </c>
      <c r="D16" t="s">
        <v>15</v>
      </c>
      <c r="E16" t="s">
        <v>32</v>
      </c>
      <c r="F16" s="11"/>
      <c r="G16" s="11">
        <v>6.207</v>
      </c>
      <c r="H16" s="11"/>
      <c r="I16" s="11">
        <v>6.51</v>
      </c>
      <c r="J16">
        <v>2</v>
      </c>
      <c r="K16">
        <v>0</v>
      </c>
      <c r="L16">
        <v>1</v>
      </c>
      <c r="N16" s="4">
        <v>0.5</v>
      </c>
      <c r="P16" s="4">
        <v>0.5</v>
      </c>
      <c r="Q16" s="11"/>
      <c r="R16" s="11">
        <f aca="true" t="shared" si="3" ref="R16:R21">G16*0.5</f>
        <v>3.1035</v>
      </c>
      <c r="S16" s="11"/>
      <c r="T16" s="11">
        <f>I16*0.5</f>
        <v>3.255</v>
      </c>
      <c r="U16" s="11">
        <f aca="true" t="shared" si="4" ref="U16:U28">(G16*0.5)+(I16*0.5)</f>
        <v>6.358499999999999</v>
      </c>
      <c r="V16" s="11">
        <v>12.101</v>
      </c>
      <c r="W16" s="13">
        <f t="shared" si="2"/>
        <v>7.507000000000001</v>
      </c>
      <c r="X16" s="8">
        <v>13</v>
      </c>
    </row>
    <row r="17" spans="1:24" ht="24" customHeight="1">
      <c r="A17" s="8">
        <v>14</v>
      </c>
      <c r="B17" t="s">
        <v>8</v>
      </c>
      <c r="C17" t="s">
        <v>11</v>
      </c>
      <c r="D17" t="s">
        <v>15</v>
      </c>
      <c r="E17" t="s">
        <v>19</v>
      </c>
      <c r="F17" s="11"/>
      <c r="G17" s="11">
        <v>6.207</v>
      </c>
      <c r="H17" s="11"/>
      <c r="I17" s="11">
        <v>6.51</v>
      </c>
      <c r="J17">
        <v>2</v>
      </c>
      <c r="K17">
        <v>0</v>
      </c>
      <c r="L17">
        <v>1</v>
      </c>
      <c r="N17" s="4">
        <v>0.5</v>
      </c>
      <c r="P17" s="4">
        <v>0.5</v>
      </c>
      <c r="Q17" s="11"/>
      <c r="R17" s="11">
        <f t="shared" si="3"/>
        <v>3.1035</v>
      </c>
      <c r="S17" s="11"/>
      <c r="T17" s="11">
        <f aca="true" t="shared" si="5" ref="T17:T28">I17*0.5</f>
        <v>3.255</v>
      </c>
      <c r="U17" s="11">
        <f t="shared" si="4"/>
        <v>6.358499999999999</v>
      </c>
      <c r="V17" s="11">
        <v>12.101</v>
      </c>
      <c r="W17" s="13">
        <f t="shared" si="2"/>
        <v>7.507000000000001</v>
      </c>
      <c r="X17" s="8">
        <v>14</v>
      </c>
    </row>
    <row r="18" spans="1:24" ht="24" customHeight="1">
      <c r="A18" s="8">
        <v>15</v>
      </c>
      <c r="B18" t="s">
        <v>8</v>
      </c>
      <c r="C18" t="s">
        <v>11</v>
      </c>
      <c r="D18" t="s">
        <v>16</v>
      </c>
      <c r="E18" t="s">
        <v>32</v>
      </c>
      <c r="F18" s="11"/>
      <c r="G18" s="11">
        <v>8.624</v>
      </c>
      <c r="H18" s="11"/>
      <c r="I18" s="11">
        <v>10.119</v>
      </c>
      <c r="J18">
        <v>2</v>
      </c>
      <c r="K18">
        <v>0</v>
      </c>
      <c r="L18">
        <v>1</v>
      </c>
      <c r="N18" s="4">
        <v>0.5</v>
      </c>
      <c r="P18" s="4">
        <v>0.5</v>
      </c>
      <c r="Q18" s="11"/>
      <c r="R18" s="11">
        <f t="shared" si="3"/>
        <v>4.312</v>
      </c>
      <c r="S18" s="11"/>
      <c r="T18" s="11">
        <f t="shared" si="5"/>
        <v>5.0595</v>
      </c>
      <c r="U18" s="11">
        <f t="shared" si="4"/>
        <v>9.371500000000001</v>
      </c>
      <c r="V18" s="11">
        <v>19.134</v>
      </c>
      <c r="W18" s="13">
        <f t="shared" si="2"/>
        <v>11.324000000000002</v>
      </c>
      <c r="X18" s="8">
        <v>15</v>
      </c>
    </row>
    <row r="19" spans="1:24" ht="24" customHeight="1">
      <c r="A19" s="8">
        <v>16</v>
      </c>
      <c r="B19" t="s">
        <v>8</v>
      </c>
      <c r="C19" t="s">
        <v>11</v>
      </c>
      <c r="D19" t="s">
        <v>16</v>
      </c>
      <c r="E19" t="s">
        <v>19</v>
      </c>
      <c r="F19" s="11"/>
      <c r="G19" s="11">
        <v>8.624</v>
      </c>
      <c r="H19" s="11"/>
      <c r="I19" s="11">
        <v>10.119</v>
      </c>
      <c r="J19">
        <v>2</v>
      </c>
      <c r="K19">
        <v>0</v>
      </c>
      <c r="L19">
        <v>1</v>
      </c>
      <c r="N19" s="4">
        <v>0.5</v>
      </c>
      <c r="P19" s="4">
        <v>0.5</v>
      </c>
      <c r="Q19" s="11"/>
      <c r="R19" s="11">
        <f t="shared" si="3"/>
        <v>4.312</v>
      </c>
      <c r="S19" s="11"/>
      <c r="T19" s="11">
        <f t="shared" si="5"/>
        <v>5.0595</v>
      </c>
      <c r="U19" s="11">
        <f t="shared" si="4"/>
        <v>9.371500000000001</v>
      </c>
      <c r="V19" s="11">
        <v>19.134</v>
      </c>
      <c r="W19" s="13">
        <f t="shared" si="2"/>
        <v>11.324000000000002</v>
      </c>
      <c r="X19" s="8">
        <v>16</v>
      </c>
    </row>
    <row r="20" spans="1:24" ht="24" customHeight="1">
      <c r="A20" s="8">
        <v>17</v>
      </c>
      <c r="B20" t="s">
        <v>8</v>
      </c>
      <c r="C20" t="s">
        <v>12</v>
      </c>
      <c r="D20" t="s">
        <v>15</v>
      </c>
      <c r="E20" t="s">
        <v>32</v>
      </c>
      <c r="F20" s="11"/>
      <c r="G20" s="11">
        <v>5.828</v>
      </c>
      <c r="H20" s="11"/>
      <c r="I20" s="12">
        <v>5.435</v>
      </c>
      <c r="J20">
        <v>2</v>
      </c>
      <c r="K20">
        <v>0</v>
      </c>
      <c r="L20">
        <v>1</v>
      </c>
      <c r="N20" s="4">
        <v>0.5</v>
      </c>
      <c r="P20" s="4">
        <v>0.5</v>
      </c>
      <c r="Q20" s="11"/>
      <c r="R20" s="11">
        <f t="shared" si="3"/>
        <v>2.914</v>
      </c>
      <c r="S20" s="11"/>
      <c r="T20" s="11">
        <f t="shared" si="5"/>
        <v>2.7175</v>
      </c>
      <c r="U20" s="11">
        <f t="shared" si="4"/>
        <v>5.6315</v>
      </c>
      <c r="V20" s="11">
        <v>8.221</v>
      </c>
      <c r="W20" s="13">
        <f t="shared" si="2"/>
        <v>6.1494</v>
      </c>
      <c r="X20" s="8">
        <v>17</v>
      </c>
    </row>
    <row r="21" spans="1:24" ht="24" customHeight="1">
      <c r="A21" s="8">
        <v>18</v>
      </c>
      <c r="B21" t="s">
        <v>8</v>
      </c>
      <c r="C21" t="s">
        <v>12</v>
      </c>
      <c r="D21" t="s">
        <v>15</v>
      </c>
      <c r="E21" t="s">
        <v>19</v>
      </c>
      <c r="F21" s="11"/>
      <c r="G21" s="11">
        <v>5.828</v>
      </c>
      <c r="H21" s="11"/>
      <c r="I21" s="12">
        <v>5.435</v>
      </c>
      <c r="J21">
        <v>2</v>
      </c>
      <c r="K21">
        <v>0</v>
      </c>
      <c r="L21">
        <v>1</v>
      </c>
      <c r="N21" s="4">
        <v>0.5</v>
      </c>
      <c r="P21" s="4">
        <v>0.5</v>
      </c>
      <c r="Q21" s="11"/>
      <c r="R21" s="11">
        <f t="shared" si="3"/>
        <v>2.914</v>
      </c>
      <c r="S21" s="11"/>
      <c r="T21" s="11">
        <f t="shared" si="5"/>
        <v>2.7175</v>
      </c>
      <c r="U21" s="11">
        <f t="shared" si="4"/>
        <v>5.6315</v>
      </c>
      <c r="V21" s="11">
        <v>8.221</v>
      </c>
      <c r="W21" s="13">
        <f t="shared" si="2"/>
        <v>6.1494</v>
      </c>
      <c r="X21" s="8">
        <v>18</v>
      </c>
    </row>
    <row r="22" spans="1:24" ht="24" customHeight="1">
      <c r="A22" s="8">
        <v>19</v>
      </c>
      <c r="B22" t="s">
        <v>8</v>
      </c>
      <c r="C22" t="s">
        <v>12</v>
      </c>
      <c r="D22" t="s">
        <v>16</v>
      </c>
      <c r="E22" t="s">
        <v>32</v>
      </c>
      <c r="F22" s="11"/>
      <c r="G22" s="11">
        <v>5.793</v>
      </c>
      <c r="H22" s="11"/>
      <c r="I22" s="11">
        <v>6.813</v>
      </c>
      <c r="J22">
        <v>2</v>
      </c>
      <c r="K22">
        <v>0</v>
      </c>
      <c r="L22">
        <v>1</v>
      </c>
      <c r="N22" s="4">
        <v>0.5</v>
      </c>
      <c r="P22" s="4">
        <v>0.5</v>
      </c>
      <c r="Q22" s="11"/>
      <c r="R22" s="11">
        <f aca="true" t="shared" si="6" ref="R22:R28">G22*0.5</f>
        <v>2.8965</v>
      </c>
      <c r="S22" s="11"/>
      <c r="T22" s="11">
        <f t="shared" si="5"/>
        <v>3.4065</v>
      </c>
      <c r="U22" s="11">
        <f t="shared" si="4"/>
        <v>6.303</v>
      </c>
      <c r="V22" s="11">
        <v>10.253</v>
      </c>
      <c r="W22" s="13">
        <f t="shared" si="2"/>
        <v>7.093000000000001</v>
      </c>
      <c r="X22" s="8">
        <v>19</v>
      </c>
    </row>
    <row r="23" spans="1:24" ht="24" customHeight="1">
      <c r="A23" s="8">
        <v>20</v>
      </c>
      <c r="B23" t="s">
        <v>8</v>
      </c>
      <c r="C23" t="s">
        <v>12</v>
      </c>
      <c r="D23" t="s">
        <v>16</v>
      </c>
      <c r="E23" t="s">
        <v>19</v>
      </c>
      <c r="F23" s="11"/>
      <c r="G23" s="11">
        <v>5.793</v>
      </c>
      <c r="H23" s="11"/>
      <c r="I23" s="11">
        <v>6.813</v>
      </c>
      <c r="J23">
        <v>2</v>
      </c>
      <c r="K23">
        <v>0</v>
      </c>
      <c r="L23">
        <v>1</v>
      </c>
      <c r="N23" s="4">
        <v>0.5</v>
      </c>
      <c r="P23" s="4">
        <v>0.5</v>
      </c>
      <c r="Q23" s="11"/>
      <c r="R23" s="11">
        <f t="shared" si="6"/>
        <v>2.8965</v>
      </c>
      <c r="S23" s="11"/>
      <c r="T23" s="11">
        <f t="shared" si="5"/>
        <v>3.4065</v>
      </c>
      <c r="U23" s="11">
        <f t="shared" si="4"/>
        <v>6.303</v>
      </c>
      <c r="V23" s="11">
        <v>10.253</v>
      </c>
      <c r="W23" s="13">
        <f t="shared" si="2"/>
        <v>7.093000000000001</v>
      </c>
      <c r="X23" s="8">
        <v>20</v>
      </c>
    </row>
    <row r="24" spans="1:24" ht="24" customHeight="1">
      <c r="A24" s="8">
        <v>21</v>
      </c>
      <c r="B24" t="s">
        <v>8</v>
      </c>
      <c r="C24" t="s">
        <v>14</v>
      </c>
      <c r="D24" t="s">
        <v>15</v>
      </c>
      <c r="E24" t="s">
        <v>32</v>
      </c>
      <c r="F24" s="11"/>
      <c r="G24" s="11">
        <v>5.789</v>
      </c>
      <c r="H24" s="11"/>
      <c r="I24" s="12">
        <v>5.542</v>
      </c>
      <c r="J24">
        <v>2</v>
      </c>
      <c r="K24">
        <v>0</v>
      </c>
      <c r="L24">
        <v>1</v>
      </c>
      <c r="N24" s="4">
        <v>0.5</v>
      </c>
      <c r="P24" s="4">
        <v>0.5</v>
      </c>
      <c r="Q24" s="11"/>
      <c r="R24" s="11">
        <f t="shared" si="6"/>
        <v>2.8945</v>
      </c>
      <c r="S24" s="11"/>
      <c r="T24" s="11">
        <f t="shared" si="5"/>
        <v>2.771</v>
      </c>
      <c r="U24" s="11">
        <f t="shared" si="4"/>
        <v>5.6655</v>
      </c>
      <c r="V24" s="11">
        <v>8.517</v>
      </c>
      <c r="W24" s="13">
        <f t="shared" si="2"/>
        <v>6.2358</v>
      </c>
      <c r="X24" s="8">
        <v>21</v>
      </c>
    </row>
    <row r="25" spans="1:24" ht="24" customHeight="1">
      <c r="A25" s="8">
        <v>22</v>
      </c>
      <c r="B25" t="s">
        <v>8</v>
      </c>
      <c r="C25" t="s">
        <v>13</v>
      </c>
      <c r="D25" t="s">
        <v>15</v>
      </c>
      <c r="E25" t="s">
        <v>32</v>
      </c>
      <c r="F25" s="11"/>
      <c r="G25" s="11">
        <v>7.341</v>
      </c>
      <c r="H25" s="11"/>
      <c r="I25" s="11">
        <v>7.64</v>
      </c>
      <c r="J25">
        <v>2</v>
      </c>
      <c r="K25">
        <v>0</v>
      </c>
      <c r="L25">
        <v>1</v>
      </c>
      <c r="N25" s="4">
        <v>0.5</v>
      </c>
      <c r="P25" s="4">
        <v>0.5</v>
      </c>
      <c r="Q25" s="11"/>
      <c r="R25" s="11">
        <f t="shared" si="6"/>
        <v>3.6705</v>
      </c>
      <c r="S25" s="11"/>
      <c r="T25" s="11">
        <f t="shared" si="5"/>
        <v>3.82</v>
      </c>
      <c r="U25" s="11">
        <f t="shared" si="4"/>
        <v>7.4905</v>
      </c>
      <c r="V25" s="11">
        <v>8.221</v>
      </c>
      <c r="W25" s="13">
        <f t="shared" si="2"/>
        <v>7.6366</v>
      </c>
      <c r="X25" s="8">
        <v>22</v>
      </c>
    </row>
    <row r="26" spans="1:24" ht="24" customHeight="1">
      <c r="A26" s="8">
        <v>23</v>
      </c>
      <c r="B26" t="s">
        <v>8</v>
      </c>
      <c r="C26" t="s">
        <v>13</v>
      </c>
      <c r="D26" t="s">
        <v>15</v>
      </c>
      <c r="E26" t="s">
        <v>19</v>
      </c>
      <c r="F26" s="11"/>
      <c r="G26" s="11">
        <v>7.341</v>
      </c>
      <c r="H26" s="11"/>
      <c r="I26" s="11">
        <v>7.64</v>
      </c>
      <c r="J26">
        <v>2</v>
      </c>
      <c r="K26">
        <v>0</v>
      </c>
      <c r="L26">
        <v>1</v>
      </c>
      <c r="N26" s="4">
        <v>0.5</v>
      </c>
      <c r="P26" s="4">
        <v>0.5</v>
      </c>
      <c r="Q26" s="11"/>
      <c r="R26" s="11">
        <f t="shared" si="6"/>
        <v>3.6705</v>
      </c>
      <c r="S26" s="11"/>
      <c r="T26" s="11">
        <f t="shared" si="5"/>
        <v>3.82</v>
      </c>
      <c r="U26" s="11">
        <f t="shared" si="4"/>
        <v>7.4905</v>
      </c>
      <c r="V26" s="11">
        <v>8.221</v>
      </c>
      <c r="W26" s="13">
        <f t="shared" si="2"/>
        <v>7.6366</v>
      </c>
      <c r="X26" s="8">
        <v>23</v>
      </c>
    </row>
    <row r="27" spans="1:24" ht="24" customHeight="1">
      <c r="A27" s="8">
        <v>24</v>
      </c>
      <c r="B27" t="s">
        <v>8</v>
      </c>
      <c r="C27" t="s">
        <v>13</v>
      </c>
      <c r="D27" t="s">
        <v>16</v>
      </c>
      <c r="E27" t="s">
        <v>32</v>
      </c>
      <c r="F27" s="11"/>
      <c r="G27" s="11">
        <v>5.793</v>
      </c>
      <c r="H27" s="11"/>
      <c r="I27" s="11">
        <v>6.813</v>
      </c>
      <c r="J27">
        <v>2</v>
      </c>
      <c r="K27">
        <v>0</v>
      </c>
      <c r="L27">
        <v>1</v>
      </c>
      <c r="N27" s="4">
        <v>0.5</v>
      </c>
      <c r="P27" s="4">
        <v>0.5</v>
      </c>
      <c r="Q27" s="11"/>
      <c r="R27" s="11">
        <f t="shared" si="6"/>
        <v>2.8965</v>
      </c>
      <c r="S27" s="11"/>
      <c r="T27" s="11">
        <f t="shared" si="5"/>
        <v>3.4065</v>
      </c>
      <c r="U27" s="11">
        <f t="shared" si="4"/>
        <v>6.303</v>
      </c>
      <c r="V27" s="11">
        <v>10.253</v>
      </c>
      <c r="W27" s="13">
        <f t="shared" si="2"/>
        <v>7.093000000000001</v>
      </c>
      <c r="X27" s="8">
        <v>24</v>
      </c>
    </row>
    <row r="28" spans="1:24" ht="24" customHeight="1">
      <c r="A28" s="8">
        <v>25</v>
      </c>
      <c r="B28" t="s">
        <v>8</v>
      </c>
      <c r="C28" t="s">
        <v>13</v>
      </c>
      <c r="D28" t="s">
        <v>16</v>
      </c>
      <c r="E28" t="s">
        <v>19</v>
      </c>
      <c r="F28" s="11"/>
      <c r="G28" s="11">
        <v>5.793</v>
      </c>
      <c r="H28" s="11"/>
      <c r="I28" s="11">
        <v>6.813</v>
      </c>
      <c r="J28">
        <v>2</v>
      </c>
      <c r="K28">
        <v>0</v>
      </c>
      <c r="L28">
        <v>1</v>
      </c>
      <c r="N28" s="4">
        <v>0.5</v>
      </c>
      <c r="P28" s="4">
        <v>0.5</v>
      </c>
      <c r="Q28" s="11"/>
      <c r="R28" s="11">
        <f t="shared" si="6"/>
        <v>2.8965</v>
      </c>
      <c r="S28" s="11"/>
      <c r="T28" s="11">
        <f t="shared" si="5"/>
        <v>3.4065</v>
      </c>
      <c r="U28" s="11">
        <f t="shared" si="4"/>
        <v>6.303</v>
      </c>
      <c r="V28" s="11">
        <v>10.253</v>
      </c>
      <c r="W28" s="13">
        <f t="shared" si="2"/>
        <v>7.093000000000001</v>
      </c>
      <c r="X28" s="8">
        <v>25</v>
      </c>
    </row>
    <row r="29" spans="1:24" ht="24" customHeight="1">
      <c r="A29" s="8">
        <v>26</v>
      </c>
      <c r="B29" t="s">
        <v>9</v>
      </c>
      <c r="C29" t="s">
        <v>11</v>
      </c>
      <c r="D29" t="s">
        <v>15</v>
      </c>
      <c r="E29" t="s">
        <v>32</v>
      </c>
      <c r="F29" s="11"/>
      <c r="G29" s="11">
        <v>6.207</v>
      </c>
      <c r="H29" s="11">
        <v>13.629</v>
      </c>
      <c r="I29" s="11">
        <v>6.51</v>
      </c>
      <c r="J29">
        <v>3</v>
      </c>
      <c r="K29">
        <v>0</v>
      </c>
      <c r="L29">
        <v>1</v>
      </c>
      <c r="N29" s="4">
        <v>0.5318</v>
      </c>
      <c r="O29" s="4">
        <v>0.0609</v>
      </c>
      <c r="P29" s="4">
        <v>0.4073</v>
      </c>
      <c r="Q29" s="11"/>
      <c r="R29" s="11">
        <f aca="true" t="shared" si="7" ref="R29:R44">G29*N29</f>
        <v>3.3008826000000004</v>
      </c>
      <c r="S29" s="11">
        <f aca="true" t="shared" si="8" ref="S29:S44">H29*O29</f>
        <v>0.8300061</v>
      </c>
      <c r="T29" s="11">
        <f aca="true" t="shared" si="9" ref="T29:T44">I29*P29</f>
        <v>2.651523</v>
      </c>
      <c r="U29" s="11">
        <f>R29+S29+T29</f>
        <v>6.782411700000001</v>
      </c>
      <c r="V29" s="11">
        <v>12.134</v>
      </c>
      <c r="W29" s="13">
        <f t="shared" si="2"/>
        <v>7.852729360000001</v>
      </c>
      <c r="X29" s="8">
        <v>26</v>
      </c>
    </row>
    <row r="30" spans="1:24" ht="24" customHeight="1">
      <c r="A30" s="8">
        <v>27</v>
      </c>
      <c r="B30" t="s">
        <v>9</v>
      </c>
      <c r="C30" t="s">
        <v>11</v>
      </c>
      <c r="D30" t="s">
        <v>15</v>
      </c>
      <c r="E30" t="s">
        <v>19</v>
      </c>
      <c r="F30" s="11"/>
      <c r="G30" s="11">
        <v>6.207</v>
      </c>
      <c r="H30" s="11">
        <v>13.629</v>
      </c>
      <c r="I30" s="11">
        <v>6.51</v>
      </c>
      <c r="J30">
        <v>3</v>
      </c>
      <c r="K30">
        <v>0</v>
      </c>
      <c r="L30">
        <v>1</v>
      </c>
      <c r="N30" s="4">
        <v>0.5318</v>
      </c>
      <c r="O30" s="4">
        <v>0.0609</v>
      </c>
      <c r="P30" s="4">
        <v>0.4073</v>
      </c>
      <c r="Q30" s="11"/>
      <c r="R30" s="11">
        <f t="shared" si="7"/>
        <v>3.3008826000000004</v>
      </c>
      <c r="S30" s="11">
        <f t="shared" si="8"/>
        <v>0.8300061</v>
      </c>
      <c r="T30" s="11">
        <f t="shared" si="9"/>
        <v>2.651523</v>
      </c>
      <c r="U30" s="11">
        <f aca="true" t="shared" si="10" ref="U30:U40">R30+S30+T30</f>
        <v>6.782411700000001</v>
      </c>
      <c r="V30" s="11">
        <v>12.134</v>
      </c>
      <c r="W30" s="13">
        <f t="shared" si="2"/>
        <v>7.852729360000001</v>
      </c>
      <c r="X30" s="8">
        <v>27</v>
      </c>
    </row>
    <row r="31" spans="1:24" ht="24" customHeight="1">
      <c r="A31" s="8">
        <v>28</v>
      </c>
      <c r="B31" t="s">
        <v>9</v>
      </c>
      <c r="C31" t="s">
        <v>11</v>
      </c>
      <c r="D31" t="s">
        <v>16</v>
      </c>
      <c r="E31" t="s">
        <v>32</v>
      </c>
      <c r="F31" s="11"/>
      <c r="G31" s="11">
        <v>8.624</v>
      </c>
      <c r="H31" s="11">
        <v>30.978</v>
      </c>
      <c r="I31" s="11">
        <v>10.119</v>
      </c>
      <c r="J31">
        <v>3</v>
      </c>
      <c r="K31">
        <v>0</v>
      </c>
      <c r="L31">
        <v>1</v>
      </c>
      <c r="N31" s="4">
        <v>0.5318</v>
      </c>
      <c r="O31" s="4">
        <v>0.0609</v>
      </c>
      <c r="P31" s="4">
        <v>0.4073</v>
      </c>
      <c r="Q31" s="11"/>
      <c r="R31" s="11">
        <f t="shared" si="7"/>
        <v>4.586243200000001</v>
      </c>
      <c r="S31" s="11">
        <f t="shared" si="8"/>
        <v>1.8865602000000001</v>
      </c>
      <c r="T31" s="11">
        <f t="shared" si="9"/>
        <v>4.121468699999999</v>
      </c>
      <c r="U31" s="11">
        <f t="shared" si="10"/>
        <v>10.594272100000001</v>
      </c>
      <c r="V31" s="11">
        <v>19.66</v>
      </c>
      <c r="W31" s="13">
        <f t="shared" si="2"/>
        <v>12.407417680000002</v>
      </c>
      <c r="X31" s="8">
        <v>28</v>
      </c>
    </row>
    <row r="32" spans="1:24" ht="24" customHeight="1">
      <c r="A32" s="8">
        <v>29</v>
      </c>
      <c r="B32" t="s">
        <v>9</v>
      </c>
      <c r="C32" t="s">
        <v>11</v>
      </c>
      <c r="D32" t="s">
        <v>16</v>
      </c>
      <c r="E32" t="s">
        <v>19</v>
      </c>
      <c r="F32" s="11"/>
      <c r="G32" s="11">
        <v>8.624</v>
      </c>
      <c r="H32" s="11">
        <v>30.978</v>
      </c>
      <c r="I32" s="11">
        <v>10.119</v>
      </c>
      <c r="J32">
        <v>3</v>
      </c>
      <c r="K32">
        <v>0</v>
      </c>
      <c r="L32">
        <v>1</v>
      </c>
      <c r="N32" s="4">
        <v>0.5318</v>
      </c>
      <c r="O32" s="4">
        <v>0.0609</v>
      </c>
      <c r="P32" s="4">
        <v>0.4073</v>
      </c>
      <c r="Q32" s="11"/>
      <c r="R32" s="11">
        <f t="shared" si="7"/>
        <v>4.586243200000001</v>
      </c>
      <c r="S32" s="11">
        <f t="shared" si="8"/>
        <v>1.8865602000000001</v>
      </c>
      <c r="T32" s="11">
        <f t="shared" si="9"/>
        <v>4.121468699999999</v>
      </c>
      <c r="U32" s="11">
        <f t="shared" si="10"/>
        <v>10.594272100000001</v>
      </c>
      <c r="V32" s="11">
        <v>19.66</v>
      </c>
      <c r="W32" s="13">
        <f t="shared" si="2"/>
        <v>12.407417680000002</v>
      </c>
      <c r="X32" s="8">
        <v>29</v>
      </c>
    </row>
    <row r="33" spans="1:24" ht="24" customHeight="1">
      <c r="A33" s="8">
        <v>30</v>
      </c>
      <c r="B33" t="s">
        <v>9</v>
      </c>
      <c r="C33" t="s">
        <v>12</v>
      </c>
      <c r="D33" t="s">
        <v>15</v>
      </c>
      <c r="E33" t="s">
        <v>32</v>
      </c>
      <c r="F33" s="11"/>
      <c r="G33" s="11">
        <v>5.828</v>
      </c>
      <c r="H33" s="11">
        <v>6.112</v>
      </c>
      <c r="I33" s="12">
        <v>5.435</v>
      </c>
      <c r="J33">
        <v>3</v>
      </c>
      <c r="K33">
        <v>0</v>
      </c>
      <c r="L33">
        <v>1</v>
      </c>
      <c r="N33" s="4">
        <v>0.5318</v>
      </c>
      <c r="O33" s="4">
        <v>0.0609</v>
      </c>
      <c r="P33" s="4">
        <v>0.4073</v>
      </c>
      <c r="Q33" s="11"/>
      <c r="R33" s="11">
        <f t="shared" si="7"/>
        <v>3.0993304000000004</v>
      </c>
      <c r="S33" s="11">
        <f t="shared" si="8"/>
        <v>0.3722208</v>
      </c>
      <c r="T33" s="11">
        <f t="shared" si="9"/>
        <v>2.2136755</v>
      </c>
      <c r="U33" s="11">
        <f t="shared" si="10"/>
        <v>5.6852267</v>
      </c>
      <c r="V33" s="11">
        <v>8.063</v>
      </c>
      <c r="W33" s="13">
        <f t="shared" si="2"/>
        <v>6.1607813600000005</v>
      </c>
      <c r="X33" s="8">
        <v>30</v>
      </c>
    </row>
    <row r="34" spans="1:24" ht="24" customHeight="1">
      <c r="A34" s="8">
        <v>31</v>
      </c>
      <c r="B34" t="s">
        <v>9</v>
      </c>
      <c r="C34" t="s">
        <v>12</v>
      </c>
      <c r="D34" t="s">
        <v>15</v>
      </c>
      <c r="E34" t="s">
        <v>19</v>
      </c>
      <c r="F34" s="11"/>
      <c r="G34" s="11">
        <v>5.828</v>
      </c>
      <c r="H34" s="11">
        <v>6.112</v>
      </c>
      <c r="I34" s="12">
        <v>5.435</v>
      </c>
      <c r="J34">
        <v>3</v>
      </c>
      <c r="K34">
        <v>0</v>
      </c>
      <c r="L34">
        <v>1</v>
      </c>
      <c r="N34" s="4">
        <v>0.5318</v>
      </c>
      <c r="O34" s="4">
        <v>0.0609</v>
      </c>
      <c r="P34" s="4">
        <v>0.4073</v>
      </c>
      <c r="Q34" s="11"/>
      <c r="R34" s="11">
        <f t="shared" si="7"/>
        <v>3.0993304000000004</v>
      </c>
      <c r="S34" s="11">
        <f t="shared" si="8"/>
        <v>0.3722208</v>
      </c>
      <c r="T34" s="11">
        <f t="shared" si="9"/>
        <v>2.2136755</v>
      </c>
      <c r="U34" s="11">
        <f t="shared" si="10"/>
        <v>5.6852267</v>
      </c>
      <c r="V34" s="11">
        <v>8.063</v>
      </c>
      <c r="W34" s="13">
        <f t="shared" si="2"/>
        <v>6.1607813600000005</v>
      </c>
      <c r="X34" s="8">
        <v>31</v>
      </c>
    </row>
    <row r="35" spans="1:24" ht="24" customHeight="1">
      <c r="A35" s="8">
        <v>32</v>
      </c>
      <c r="B35" t="s">
        <v>9</v>
      </c>
      <c r="C35" t="s">
        <v>12</v>
      </c>
      <c r="D35" t="s">
        <v>16</v>
      </c>
      <c r="E35" t="s">
        <v>32</v>
      </c>
      <c r="F35" s="11"/>
      <c r="G35" s="11">
        <v>5.793</v>
      </c>
      <c r="H35" s="11">
        <v>6.114</v>
      </c>
      <c r="I35" s="11">
        <v>6.813</v>
      </c>
      <c r="J35">
        <v>3</v>
      </c>
      <c r="K35">
        <v>0</v>
      </c>
      <c r="L35">
        <v>1</v>
      </c>
      <c r="N35" s="4">
        <v>0.5318</v>
      </c>
      <c r="O35" s="4">
        <v>0.0609</v>
      </c>
      <c r="P35" s="4">
        <v>0.4073</v>
      </c>
      <c r="Q35" s="11"/>
      <c r="R35" s="11">
        <f t="shared" si="7"/>
        <v>3.0807174</v>
      </c>
      <c r="S35" s="11">
        <f t="shared" si="8"/>
        <v>0.3723426</v>
      </c>
      <c r="T35" s="11">
        <f t="shared" si="9"/>
        <v>2.7749349</v>
      </c>
      <c r="U35" s="11">
        <f t="shared" si="10"/>
        <v>6.2279949000000006</v>
      </c>
      <c r="V35" s="11">
        <v>9.978</v>
      </c>
      <c r="W35" s="13">
        <f t="shared" si="2"/>
        <v>6.9779959200000015</v>
      </c>
      <c r="X35" s="8">
        <v>32</v>
      </c>
    </row>
    <row r="36" spans="1:24" ht="24" customHeight="1">
      <c r="A36" s="8">
        <v>33</v>
      </c>
      <c r="B36" t="s">
        <v>9</v>
      </c>
      <c r="C36" t="s">
        <v>12</v>
      </c>
      <c r="D36" t="s">
        <v>16</v>
      </c>
      <c r="E36" t="s">
        <v>19</v>
      </c>
      <c r="F36" s="11"/>
      <c r="G36" s="11">
        <v>5.793</v>
      </c>
      <c r="H36" s="11">
        <v>6.114</v>
      </c>
      <c r="I36" s="11">
        <v>6.813</v>
      </c>
      <c r="J36">
        <v>3</v>
      </c>
      <c r="K36">
        <v>0</v>
      </c>
      <c r="L36">
        <v>1</v>
      </c>
      <c r="N36" s="4">
        <v>0.5318</v>
      </c>
      <c r="O36" s="4">
        <v>0.0609</v>
      </c>
      <c r="P36" s="4">
        <v>0.4073</v>
      </c>
      <c r="Q36" s="11"/>
      <c r="R36" s="11">
        <f t="shared" si="7"/>
        <v>3.0807174</v>
      </c>
      <c r="S36" s="11">
        <f t="shared" si="8"/>
        <v>0.3723426</v>
      </c>
      <c r="T36" s="11">
        <f t="shared" si="9"/>
        <v>2.7749349</v>
      </c>
      <c r="U36" s="11">
        <f t="shared" si="10"/>
        <v>6.2279949000000006</v>
      </c>
      <c r="V36" s="11">
        <v>9.978</v>
      </c>
      <c r="W36" s="13">
        <f t="shared" si="2"/>
        <v>6.9779959200000015</v>
      </c>
      <c r="X36" s="8">
        <v>33</v>
      </c>
    </row>
    <row r="37" spans="1:24" ht="24" customHeight="1">
      <c r="A37" s="8">
        <v>34</v>
      </c>
      <c r="B37" t="s">
        <v>9</v>
      </c>
      <c r="C37" t="s">
        <v>13</v>
      </c>
      <c r="D37" t="s">
        <v>15</v>
      </c>
      <c r="E37" t="s">
        <v>32</v>
      </c>
      <c r="F37" s="11"/>
      <c r="G37" s="11">
        <v>5.828</v>
      </c>
      <c r="H37" s="11">
        <v>6.112</v>
      </c>
      <c r="I37" s="12">
        <v>5.435</v>
      </c>
      <c r="J37">
        <v>3</v>
      </c>
      <c r="K37">
        <v>0</v>
      </c>
      <c r="L37">
        <v>1</v>
      </c>
      <c r="N37" s="4">
        <v>0.5318</v>
      </c>
      <c r="O37" s="4">
        <v>0.0609</v>
      </c>
      <c r="P37" s="4">
        <v>0.4073</v>
      </c>
      <c r="Q37" s="11"/>
      <c r="R37" s="11">
        <f t="shared" si="7"/>
        <v>3.0993304000000004</v>
      </c>
      <c r="S37" s="11">
        <f t="shared" si="8"/>
        <v>0.3722208</v>
      </c>
      <c r="T37" s="11">
        <f t="shared" si="9"/>
        <v>2.2136755</v>
      </c>
      <c r="U37" s="11">
        <f t="shared" si="10"/>
        <v>5.6852267</v>
      </c>
      <c r="V37" s="11">
        <v>8.063</v>
      </c>
      <c r="W37" s="13">
        <f t="shared" si="2"/>
        <v>6.1607813600000005</v>
      </c>
      <c r="X37" s="8">
        <v>34</v>
      </c>
    </row>
    <row r="38" spans="1:24" ht="24" customHeight="1">
      <c r="A38" s="8">
        <v>35</v>
      </c>
      <c r="B38" t="s">
        <v>9</v>
      </c>
      <c r="C38" t="s">
        <v>13</v>
      </c>
      <c r="D38" t="s">
        <v>15</v>
      </c>
      <c r="E38" t="s">
        <v>19</v>
      </c>
      <c r="F38" s="11"/>
      <c r="G38" s="11">
        <v>5.828</v>
      </c>
      <c r="H38" s="11">
        <v>6.112</v>
      </c>
      <c r="I38" s="12">
        <v>5.435</v>
      </c>
      <c r="J38">
        <v>3</v>
      </c>
      <c r="K38">
        <v>0</v>
      </c>
      <c r="L38">
        <v>1</v>
      </c>
      <c r="N38" s="4">
        <v>0.5318</v>
      </c>
      <c r="O38" s="4">
        <v>0.0609</v>
      </c>
      <c r="P38" s="4">
        <v>0.4073</v>
      </c>
      <c r="Q38" s="11"/>
      <c r="R38" s="11">
        <f t="shared" si="7"/>
        <v>3.0993304000000004</v>
      </c>
      <c r="S38" s="11">
        <f t="shared" si="8"/>
        <v>0.3722208</v>
      </c>
      <c r="T38" s="11">
        <f t="shared" si="9"/>
        <v>2.2136755</v>
      </c>
      <c r="U38" s="11">
        <f t="shared" si="10"/>
        <v>5.6852267</v>
      </c>
      <c r="V38" s="11">
        <v>8.063</v>
      </c>
      <c r="W38" s="13">
        <f t="shared" si="2"/>
        <v>6.1607813600000005</v>
      </c>
      <c r="X38" s="8">
        <v>35</v>
      </c>
    </row>
    <row r="39" spans="1:24" ht="24" customHeight="1">
      <c r="A39" s="8">
        <v>36</v>
      </c>
      <c r="B39" t="s">
        <v>9</v>
      </c>
      <c r="C39" t="s">
        <v>13</v>
      </c>
      <c r="D39" t="s">
        <v>16</v>
      </c>
      <c r="E39" t="s">
        <v>32</v>
      </c>
      <c r="F39" s="11"/>
      <c r="G39" s="11">
        <v>5.793</v>
      </c>
      <c r="H39" s="11">
        <v>6.114</v>
      </c>
      <c r="I39" s="11">
        <v>6.813</v>
      </c>
      <c r="J39">
        <v>3</v>
      </c>
      <c r="K39">
        <v>0</v>
      </c>
      <c r="L39">
        <v>1</v>
      </c>
      <c r="N39" s="4">
        <v>0.5318</v>
      </c>
      <c r="O39" s="4">
        <v>0.0609</v>
      </c>
      <c r="P39" s="4">
        <v>0.4073</v>
      </c>
      <c r="Q39" s="11"/>
      <c r="R39" s="11">
        <f t="shared" si="7"/>
        <v>3.0807174</v>
      </c>
      <c r="S39" s="11">
        <f t="shared" si="8"/>
        <v>0.3723426</v>
      </c>
      <c r="T39" s="11">
        <f t="shared" si="9"/>
        <v>2.7749349</v>
      </c>
      <c r="U39" s="11">
        <f t="shared" si="10"/>
        <v>6.2279949000000006</v>
      </c>
      <c r="V39" s="11">
        <v>9.978</v>
      </c>
      <c r="W39" s="13">
        <f t="shared" si="2"/>
        <v>6.9779959200000015</v>
      </c>
      <c r="X39" s="8">
        <v>36</v>
      </c>
    </row>
    <row r="40" spans="1:24" ht="24" customHeight="1">
      <c r="A40" s="8">
        <v>37</v>
      </c>
      <c r="B40" t="s">
        <v>9</v>
      </c>
      <c r="C40" t="s">
        <v>13</v>
      </c>
      <c r="D40" t="s">
        <v>16</v>
      </c>
      <c r="E40" t="s">
        <v>19</v>
      </c>
      <c r="F40" s="11"/>
      <c r="G40" s="11">
        <v>5.793</v>
      </c>
      <c r="H40" s="11">
        <v>6.114</v>
      </c>
      <c r="I40" s="11">
        <v>6.813</v>
      </c>
      <c r="J40">
        <v>3</v>
      </c>
      <c r="K40">
        <v>0</v>
      </c>
      <c r="L40">
        <v>1</v>
      </c>
      <c r="N40" s="4">
        <v>0.5318</v>
      </c>
      <c r="O40" s="4">
        <v>0.0609</v>
      </c>
      <c r="P40" s="4">
        <v>0.4073</v>
      </c>
      <c r="Q40" s="11"/>
      <c r="R40" s="11">
        <f t="shared" si="7"/>
        <v>3.0807174</v>
      </c>
      <c r="S40" s="11">
        <f t="shared" si="8"/>
        <v>0.3723426</v>
      </c>
      <c r="T40" s="11">
        <f t="shared" si="9"/>
        <v>2.7749349</v>
      </c>
      <c r="U40" s="11">
        <f t="shared" si="10"/>
        <v>6.2279949000000006</v>
      </c>
      <c r="V40" s="11">
        <v>9.978</v>
      </c>
      <c r="W40" s="13">
        <f t="shared" si="2"/>
        <v>6.9779959200000015</v>
      </c>
      <c r="X40" s="8">
        <v>37</v>
      </c>
    </row>
    <row r="41" spans="1:24" ht="24" customHeight="1">
      <c r="A41" s="8">
        <v>38</v>
      </c>
      <c r="B41" t="s">
        <v>10</v>
      </c>
      <c r="C41" t="s">
        <v>11</v>
      </c>
      <c r="D41" t="s">
        <v>15</v>
      </c>
      <c r="E41" t="s">
        <v>32</v>
      </c>
      <c r="F41" s="11">
        <v>6.51</v>
      </c>
      <c r="G41" s="11">
        <v>6.207</v>
      </c>
      <c r="H41" s="11">
        <v>13.629</v>
      </c>
      <c r="I41" s="11">
        <v>6.51</v>
      </c>
      <c r="J41">
        <v>4</v>
      </c>
      <c r="K41">
        <v>0.5</v>
      </c>
      <c r="L41">
        <v>1</v>
      </c>
      <c r="M41" s="4">
        <v>0.5</v>
      </c>
      <c r="N41" s="4">
        <v>0.5318</v>
      </c>
      <c r="O41" s="4">
        <v>0.0609</v>
      </c>
      <c r="P41" s="4">
        <v>0.4073</v>
      </c>
      <c r="Q41" s="11">
        <f>F41*M41</f>
        <v>3.255</v>
      </c>
      <c r="R41" s="11">
        <f t="shared" si="7"/>
        <v>3.3008826000000004</v>
      </c>
      <c r="S41" s="11">
        <f t="shared" si="8"/>
        <v>0.8300061</v>
      </c>
      <c r="T41" s="11">
        <f t="shared" si="9"/>
        <v>2.651523</v>
      </c>
      <c r="U41" s="11">
        <f>Q41+R41+S41+T41</f>
        <v>10.0374117</v>
      </c>
      <c r="V41" s="11">
        <v>19.132</v>
      </c>
      <c r="W41" s="13">
        <f t="shared" si="2"/>
        <v>11.85632936</v>
      </c>
      <c r="X41" s="8">
        <v>38</v>
      </c>
    </row>
    <row r="42" spans="1:24" ht="24" customHeight="1">
      <c r="A42" s="8">
        <v>39</v>
      </c>
      <c r="B42" t="s">
        <v>10</v>
      </c>
      <c r="C42" t="s">
        <v>11</v>
      </c>
      <c r="D42" t="s">
        <v>15</v>
      </c>
      <c r="E42" t="s">
        <v>19</v>
      </c>
      <c r="F42" s="11">
        <v>6.51</v>
      </c>
      <c r="G42" s="11">
        <v>6.207</v>
      </c>
      <c r="H42" s="11">
        <v>13.629</v>
      </c>
      <c r="I42" s="11">
        <v>6.51</v>
      </c>
      <c r="J42">
        <v>4</v>
      </c>
      <c r="K42">
        <v>0.5</v>
      </c>
      <c r="L42">
        <v>1</v>
      </c>
      <c r="M42" s="4">
        <v>0.5</v>
      </c>
      <c r="N42" s="4">
        <v>0.5318</v>
      </c>
      <c r="O42" s="4">
        <v>0.0609</v>
      </c>
      <c r="P42" s="4">
        <v>0.4073</v>
      </c>
      <c r="Q42" s="11">
        <f>F42*M42</f>
        <v>3.255</v>
      </c>
      <c r="R42" s="11">
        <f t="shared" si="7"/>
        <v>3.3008826000000004</v>
      </c>
      <c r="S42" s="11">
        <f t="shared" si="8"/>
        <v>0.8300061</v>
      </c>
      <c r="T42" s="11">
        <f t="shared" si="9"/>
        <v>2.651523</v>
      </c>
      <c r="U42" s="11">
        <f>Q42+R42+S42+T42</f>
        <v>10.0374117</v>
      </c>
      <c r="V42" s="11">
        <v>19.132</v>
      </c>
      <c r="W42" s="13">
        <f t="shared" si="2"/>
        <v>11.85632936</v>
      </c>
      <c r="X42" s="8">
        <v>39</v>
      </c>
    </row>
    <row r="43" spans="1:24" ht="24" customHeight="1">
      <c r="A43" s="8">
        <v>40</v>
      </c>
      <c r="B43" t="s">
        <v>10</v>
      </c>
      <c r="C43" t="s">
        <v>11</v>
      </c>
      <c r="D43" t="s">
        <v>16</v>
      </c>
      <c r="E43" t="s">
        <v>32</v>
      </c>
      <c r="F43" s="11">
        <v>10.119</v>
      </c>
      <c r="G43" s="11">
        <v>8.624</v>
      </c>
      <c r="H43" s="11">
        <v>30.978</v>
      </c>
      <c r="I43" s="11">
        <v>10.119</v>
      </c>
      <c r="J43">
        <v>4</v>
      </c>
      <c r="K43">
        <v>0.5</v>
      </c>
      <c r="L43">
        <v>1</v>
      </c>
      <c r="M43" s="4">
        <v>0.5</v>
      </c>
      <c r="N43" s="4">
        <v>0.5318</v>
      </c>
      <c r="O43" s="4">
        <v>0.0609</v>
      </c>
      <c r="P43" s="4">
        <v>0.4073</v>
      </c>
      <c r="Q43" s="11">
        <f>F43*M43</f>
        <v>5.0595</v>
      </c>
      <c r="R43" s="11">
        <f t="shared" si="7"/>
        <v>4.586243200000001</v>
      </c>
      <c r="S43" s="11">
        <f t="shared" si="8"/>
        <v>1.8865602000000001</v>
      </c>
      <c r="T43" s="11">
        <f t="shared" si="9"/>
        <v>4.121468699999999</v>
      </c>
      <c r="U43" s="11">
        <f>Q43+R43+S43+T43</f>
        <v>15.653772100000001</v>
      </c>
      <c r="V43" s="11">
        <v>29.326</v>
      </c>
      <c r="W43" s="13">
        <f t="shared" si="2"/>
        <v>18.388217680000004</v>
      </c>
      <c r="X43" s="8">
        <v>40</v>
      </c>
    </row>
    <row r="44" spans="1:24" ht="24" customHeight="1">
      <c r="A44" s="8">
        <v>41</v>
      </c>
      <c r="B44" t="s">
        <v>10</v>
      </c>
      <c r="C44" t="s">
        <v>11</v>
      </c>
      <c r="D44" t="s">
        <v>16</v>
      </c>
      <c r="E44" t="s">
        <v>19</v>
      </c>
      <c r="F44" s="11">
        <v>10.119</v>
      </c>
      <c r="G44" s="11">
        <v>8.624</v>
      </c>
      <c r="H44" s="11">
        <v>30.978</v>
      </c>
      <c r="I44" s="11">
        <v>10.119</v>
      </c>
      <c r="J44">
        <v>4</v>
      </c>
      <c r="K44">
        <v>0.5</v>
      </c>
      <c r="L44">
        <v>1</v>
      </c>
      <c r="M44" s="4">
        <v>0.5</v>
      </c>
      <c r="N44" s="4">
        <v>0.5318</v>
      </c>
      <c r="O44" s="4">
        <v>0.0609</v>
      </c>
      <c r="P44" s="4">
        <v>0.4073</v>
      </c>
      <c r="Q44" s="11">
        <f>F44*M44</f>
        <v>5.0595</v>
      </c>
      <c r="R44" s="11">
        <f t="shared" si="7"/>
        <v>4.586243200000001</v>
      </c>
      <c r="S44" s="11">
        <f t="shared" si="8"/>
        <v>1.8865602000000001</v>
      </c>
      <c r="T44" s="11">
        <f t="shared" si="9"/>
        <v>4.121468699999999</v>
      </c>
      <c r="U44" s="11">
        <f>Q44+R44+S44+T44</f>
        <v>15.653772100000001</v>
      </c>
      <c r="V44" s="11">
        <v>29.326</v>
      </c>
      <c r="W44" s="13">
        <f t="shared" si="2"/>
        <v>18.388217680000004</v>
      </c>
      <c r="X44" s="8">
        <v>41</v>
      </c>
    </row>
  </sheetData>
  <sheetProtection/>
  <mergeCells count="5">
    <mergeCell ref="Q2:U2"/>
    <mergeCell ref="C1:K1"/>
    <mergeCell ref="F2:I2"/>
    <mergeCell ref="K2:L2"/>
    <mergeCell ref="M2:P2"/>
  </mergeCells>
  <printOptions/>
  <pageMargins left="0.75" right="0.75" top="0.53" bottom="0.45" header="0.34" footer="0.2"/>
  <pageSetup fitToHeight="1" fitToWidth="1" horizontalDpi="600" verticalDpi="600" orientation="landscape" paperSize="8" scale="72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NSW Roads &amp; Traffic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LED Load Table Loading Factors</dc:title>
  <dc:subject/>
  <dc:creator>NataraNa</dc:creator>
  <cp:keywords/>
  <dc:description/>
  <cp:lastModifiedBy>David Ripper</cp:lastModifiedBy>
  <cp:lastPrinted>2013-06-28T01:53:17Z</cp:lastPrinted>
  <dcterms:created xsi:type="dcterms:W3CDTF">2013-02-04T23:45:57Z</dcterms:created>
  <dcterms:modified xsi:type="dcterms:W3CDTF">2013-12-06T00:41:31Z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