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ml.chartshapes+xml"/>
  <Override PartName="/xl/charts/chart1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8.xml" ContentType="application/vnd.openxmlformats-officedocument.drawingml.chart+xml"/>
  <Override PartName="/xl/drawings/drawing28.xml" ContentType="application/vnd.openxmlformats-officedocument.drawingml.chartshapes+xml"/>
  <Override PartName="/xl/charts/chart19.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740" yWindow="-15" windowWidth="28605" windowHeight="14325" tabRatio="840" activeTab="8"/>
  </bookViews>
  <sheets>
    <sheet name="TOC" sheetId="62" r:id="rId1"/>
    <sheet name="Summary" sheetId="113" r:id="rId2"/>
    <sheet name="NAT" sheetId="5" r:id="rId3"/>
    <sheet name="OP" sheetId="96" r:id="rId4"/>
    <sheet name="R+C" sheetId="97" r:id="rId5"/>
    <sheet name="IND" sheetId="98" r:id="rId6"/>
    <sheet name="PV" sheetId="99" r:id="rId7"/>
    <sheet name="EE" sheetId="100" r:id="rId8"/>
    <sheet name="SNSG" sheetId="103" r:id="rId9"/>
    <sheet name="TX" sheetId="102" r:id="rId10"/>
    <sheet name="AUX" sheetId="101" r:id="rId11"/>
    <sheet name="Breakdown" sheetId="6" r:id="rId12"/>
    <sheet name="NEFR 2012" sheetId="37" r:id="rId13"/>
  </sheets>
  <definedNames>
    <definedName name="_xlnm.Print_Area" localSheetId="10">AUX!$A$1:$AE$50</definedName>
    <definedName name="_xlnm.Print_Area" localSheetId="11">Breakdown!$A$1:$F$75</definedName>
    <definedName name="_xlnm.Print_Area" localSheetId="7">EE!$A$1:$AE$47</definedName>
    <definedName name="_xlnm.Print_Area" localSheetId="5">IND!$A$1:$AE$49</definedName>
    <definedName name="_xlnm.Print_Area" localSheetId="2">NAT!$A$1:$AE$56</definedName>
    <definedName name="_xlnm.Print_Area" localSheetId="3">OP!$A$1:$AE$69</definedName>
    <definedName name="_xlnm.Print_Area" localSheetId="6">PV!$A$1:$AE$51</definedName>
    <definedName name="_xlnm.Print_Area" localSheetId="4">'R+C'!$A$1:$AE$59</definedName>
    <definedName name="_xlnm.Print_Area" localSheetId="8">SNSG!$A$1:$AE$47</definedName>
    <definedName name="_xlnm.Print_Area" localSheetId="1">Summary!$A$1:$P$63</definedName>
    <definedName name="_xlnm.Print_Area" localSheetId="0">TOC!$A$1:$G$24</definedName>
    <definedName name="_xlnm.Print_Area" localSheetId="9">TX!$A$1:$AE$47</definedName>
    <definedName name="_xlnm.Print_Titles" localSheetId="11">Breakdown!$3:$3</definedName>
  </definedNames>
  <calcPr calcId="145621"/>
</workbook>
</file>

<file path=xl/calcChain.xml><?xml version="1.0" encoding="utf-8"?>
<calcChain xmlns="http://schemas.openxmlformats.org/spreadsheetml/2006/main">
  <c r="O59" i="113" l="1"/>
  <c r="E56" i="113"/>
  <c r="E54" i="113"/>
  <c r="E53" i="113"/>
  <c r="E52" i="113"/>
  <c r="E51" i="113"/>
  <c r="E50" i="113"/>
  <c r="E49" i="113"/>
  <c r="E48" i="113"/>
  <c r="E45" i="113"/>
  <c r="E44" i="113"/>
  <c r="E43" i="113"/>
  <c r="E42" i="113"/>
  <c r="E41" i="113"/>
  <c r="E40" i="113"/>
  <c r="E39" i="113"/>
  <c r="D55" i="113"/>
  <c r="D54" i="113"/>
  <c r="D51" i="113"/>
  <c r="D50" i="113"/>
  <c r="D49" i="113"/>
  <c r="D47" i="113"/>
  <c r="D46" i="113"/>
  <c r="D45" i="113"/>
  <c r="D43" i="113"/>
  <c r="D42" i="113"/>
  <c r="D39" i="113"/>
  <c r="C55" i="113"/>
  <c r="C54" i="113"/>
  <c r="C53" i="113"/>
  <c r="C51" i="113"/>
  <c r="C50" i="113"/>
  <c r="C47" i="113"/>
  <c r="C46" i="113"/>
  <c r="C43" i="113"/>
  <c r="C42" i="113"/>
  <c r="C41" i="113"/>
  <c r="C39" i="113"/>
  <c r="G55" i="113"/>
  <c r="G54" i="113"/>
  <c r="G51" i="113"/>
  <c r="G50" i="113"/>
  <c r="G49" i="113"/>
  <c r="G47" i="113"/>
  <c r="G46" i="113"/>
  <c r="G45" i="113"/>
  <c r="G43" i="113"/>
  <c r="G42" i="113"/>
  <c r="G39" i="113"/>
  <c r="H55" i="113"/>
  <c r="H54" i="113"/>
  <c r="H53" i="113"/>
  <c r="H51" i="113"/>
  <c r="H47" i="113"/>
  <c r="H46" i="113"/>
  <c r="H43" i="113"/>
  <c r="H42" i="113"/>
  <c r="H41" i="113"/>
  <c r="H39" i="113"/>
  <c r="B56" i="113"/>
  <c r="B55" i="113"/>
  <c r="B54" i="113"/>
  <c r="B53" i="113"/>
  <c r="B52" i="113"/>
  <c r="B51" i="113"/>
  <c r="B50" i="113"/>
  <c r="B49" i="113"/>
  <c r="B48" i="113"/>
  <c r="B47" i="113"/>
  <c r="B62" i="113" s="1"/>
  <c r="B46" i="113"/>
  <c r="B45" i="113"/>
  <c r="B44" i="113"/>
  <c r="B43" i="113"/>
  <c r="B42" i="113"/>
  <c r="B41" i="113"/>
  <c r="B40" i="113"/>
  <c r="B39" i="113"/>
  <c r="F56" i="113"/>
  <c r="F55" i="113"/>
  <c r="F54" i="113"/>
  <c r="I54" i="113" s="1"/>
  <c r="F53" i="113"/>
  <c r="F52" i="113"/>
  <c r="F51" i="113"/>
  <c r="F50" i="113"/>
  <c r="I50" i="113" s="1"/>
  <c r="F49" i="113"/>
  <c r="F48" i="113"/>
  <c r="F47" i="113"/>
  <c r="F46" i="113"/>
  <c r="F45" i="113"/>
  <c r="F44" i="113"/>
  <c r="F43" i="113"/>
  <c r="F42" i="113"/>
  <c r="F41" i="113"/>
  <c r="F40" i="113"/>
  <c r="F39" i="113"/>
  <c r="C40" i="113"/>
  <c r="D40" i="113"/>
  <c r="G40" i="113"/>
  <c r="H40" i="113"/>
  <c r="D41" i="113"/>
  <c r="G41" i="113"/>
  <c r="C44" i="113"/>
  <c r="D44" i="113"/>
  <c r="G44" i="113"/>
  <c r="H44" i="113"/>
  <c r="C45" i="113"/>
  <c r="H45" i="113"/>
  <c r="E47" i="113"/>
  <c r="C48" i="113"/>
  <c r="D48" i="113"/>
  <c r="G48" i="113"/>
  <c r="H48" i="113"/>
  <c r="C49" i="113"/>
  <c r="H49" i="113"/>
  <c r="H50" i="113"/>
  <c r="C52" i="113"/>
  <c r="D52" i="113"/>
  <c r="G52" i="113"/>
  <c r="H52" i="113"/>
  <c r="D53" i="113"/>
  <c r="G53" i="113"/>
  <c r="E55" i="113"/>
  <c r="I55" i="113" s="1"/>
  <c r="C56" i="113"/>
  <c r="D56" i="113"/>
  <c r="G56" i="113"/>
  <c r="H56" i="113"/>
  <c r="H61" i="113" s="1"/>
  <c r="E36" i="98"/>
  <c r="D35" i="98"/>
  <c r="E35" i="98"/>
  <c r="E37" i="98"/>
  <c r="B34" i="98"/>
  <c r="C36" i="98"/>
  <c r="C35" i="98"/>
  <c r="C37" i="98"/>
  <c r="E46" i="113"/>
  <c r="D37" i="98"/>
  <c r="D36" i="98"/>
  <c r="N59" i="113"/>
  <c r="N61" i="113"/>
  <c r="O61" i="113"/>
  <c r="N60" i="113"/>
  <c r="O60" i="113"/>
  <c r="O62" i="113"/>
  <c r="N62" i="113"/>
  <c r="E62" i="113"/>
  <c r="B34" i="99"/>
  <c r="D36" i="99"/>
  <c r="D37" i="99"/>
  <c r="D35" i="103"/>
  <c r="G60" i="113"/>
  <c r="C37" i="99"/>
  <c r="C36" i="99"/>
  <c r="C37" i="103"/>
  <c r="C36" i="103"/>
  <c r="E37" i="99"/>
  <c r="E36" i="99"/>
  <c r="E37" i="103"/>
  <c r="E36" i="103"/>
  <c r="D35" i="99"/>
  <c r="B60" i="113"/>
  <c r="D36" i="103"/>
  <c r="D37" i="103"/>
  <c r="C35" i="99"/>
  <c r="C35" i="103"/>
  <c r="E35" i="99"/>
  <c r="E35" i="103"/>
  <c r="G62" i="113"/>
  <c r="G61" i="113"/>
  <c r="B61" i="113"/>
  <c r="C86" i="37"/>
  <c r="D86" i="37"/>
  <c r="E86" i="37"/>
  <c r="C87" i="37"/>
  <c r="D87" i="37"/>
  <c r="E87" i="37"/>
  <c r="C88" i="37"/>
  <c r="D88" i="37"/>
  <c r="E88" i="37"/>
  <c r="C89" i="37"/>
  <c r="D89" i="37"/>
  <c r="E89" i="37"/>
  <c r="C90" i="37"/>
  <c r="D90" i="37"/>
  <c r="E90" i="37"/>
  <c r="C91" i="37"/>
  <c r="D91" i="37"/>
  <c r="E91" i="37"/>
  <c r="C92" i="37"/>
  <c r="D92" i="37"/>
  <c r="E92" i="37"/>
  <c r="C93" i="37"/>
  <c r="D93" i="37"/>
  <c r="E93" i="37"/>
  <c r="C94" i="37"/>
  <c r="D94" i="37"/>
  <c r="E94" i="37"/>
  <c r="C85" i="37"/>
  <c r="E85" i="37"/>
  <c r="D85" i="37"/>
  <c r="B78" i="37"/>
  <c r="B79" i="37"/>
  <c r="B80" i="37"/>
  <c r="B81" i="37"/>
  <c r="B82" i="37"/>
  <c r="B83" i="37"/>
  <c r="B84" i="37"/>
  <c r="B77" i="37"/>
  <c r="L83" i="37"/>
  <c r="L82" i="37"/>
  <c r="L81" i="37"/>
  <c r="L80" i="37"/>
  <c r="L79" i="37"/>
  <c r="L78" i="37"/>
  <c r="L77" i="37"/>
  <c r="L59" i="37"/>
  <c r="L58" i="37"/>
  <c r="L57" i="37"/>
  <c r="L56" i="37"/>
  <c r="L55" i="37"/>
  <c r="L54" i="37"/>
  <c r="L53" i="37"/>
  <c r="M46" i="37"/>
  <c r="M45" i="37"/>
  <c r="M44" i="37"/>
  <c r="M43" i="37"/>
  <c r="M42" i="37"/>
  <c r="M41" i="37"/>
  <c r="M40" i="37"/>
  <c r="M39" i="37"/>
  <c r="M38" i="37"/>
  <c r="M37" i="37"/>
  <c r="L36" i="37"/>
  <c r="M22" i="37"/>
  <c r="M21" i="37"/>
  <c r="M20" i="37"/>
  <c r="M19" i="37"/>
  <c r="M18" i="37"/>
  <c r="M17" i="37"/>
  <c r="M16" i="37"/>
  <c r="M15" i="37"/>
  <c r="M14" i="37"/>
  <c r="M13" i="37"/>
  <c r="L12" i="37"/>
  <c r="L11" i="37"/>
  <c r="L10" i="37"/>
  <c r="L9" i="37"/>
  <c r="L8" i="37"/>
  <c r="L7" i="37"/>
  <c r="L6" i="37"/>
  <c r="L5" i="37"/>
  <c r="B35" i="37"/>
  <c r="B34" i="37"/>
  <c r="B33" i="37"/>
  <c r="B32" i="37"/>
  <c r="B31" i="37"/>
  <c r="B30" i="37"/>
  <c r="B29" i="37"/>
  <c r="B5" i="37"/>
  <c r="B8" i="37"/>
  <c r="B7" i="37"/>
  <c r="B9" i="37"/>
  <c r="B6" i="37"/>
  <c r="L30" i="37"/>
  <c r="L33" i="37"/>
  <c r="L31" i="37"/>
  <c r="L29" i="37"/>
  <c r="L32" i="37"/>
  <c r="G59" i="113"/>
  <c r="B34" i="103"/>
  <c r="B10" i="37"/>
  <c r="L34" i="37"/>
  <c r="L35" i="37"/>
  <c r="B54" i="37"/>
  <c r="B57" i="37"/>
  <c r="I43" i="113"/>
  <c r="K43" i="113" s="1"/>
  <c r="B55" i="37"/>
  <c r="B53" i="37"/>
  <c r="I39" i="113"/>
  <c r="K39" i="113" s="1"/>
  <c r="B58" i="37"/>
  <c r="B56" i="37"/>
  <c r="B59" i="37"/>
  <c r="S5" i="37"/>
  <c r="S10" i="37"/>
  <c r="S8" i="37"/>
  <c r="S6" i="37"/>
  <c r="S11" i="37"/>
  <c r="S9" i="37"/>
  <c r="S7" i="37"/>
  <c r="B11" i="37"/>
  <c r="J39" i="113"/>
  <c r="L39" i="113" s="1"/>
  <c r="T13" i="37"/>
  <c r="T18" i="37"/>
  <c r="E68" i="37"/>
  <c r="C68" i="37"/>
  <c r="E66" i="37"/>
  <c r="E64" i="37"/>
  <c r="C64" i="37"/>
  <c r="E62" i="37"/>
  <c r="C67" i="37"/>
  <c r="D67" i="37"/>
  <c r="E63" i="37"/>
  <c r="E61" i="37"/>
  <c r="C66" i="37"/>
  <c r="C62" i="37"/>
  <c r="D62" i="37"/>
  <c r="B60" i="37"/>
  <c r="B34" i="97"/>
  <c r="F59" i="113"/>
  <c r="D69" i="37"/>
  <c r="E69" i="37"/>
  <c r="C69" i="37"/>
  <c r="D65" i="37"/>
  <c r="D35" i="97"/>
  <c r="C61" i="37"/>
  <c r="D68" i="37"/>
  <c r="D64" i="37"/>
  <c r="E67" i="37"/>
  <c r="C63" i="37"/>
  <c r="D63" i="37"/>
  <c r="T17" i="37"/>
  <c r="D35" i="100"/>
  <c r="H60" i="113"/>
  <c r="T20" i="37"/>
  <c r="T16" i="37"/>
  <c r="T14" i="37"/>
  <c r="T15" i="37"/>
  <c r="S12" i="37"/>
  <c r="T21" i="37"/>
  <c r="T19" i="37"/>
  <c r="E35" i="100"/>
  <c r="C35" i="100"/>
  <c r="M66" i="37"/>
  <c r="O62" i="37"/>
  <c r="O64" i="37"/>
  <c r="M68" i="37"/>
  <c r="M62" i="37"/>
  <c r="O61" i="37"/>
  <c r="E37" i="100"/>
  <c r="E36" i="100"/>
  <c r="D61" i="37"/>
  <c r="C65" i="37"/>
  <c r="C35" i="97"/>
  <c r="O67" i="37"/>
  <c r="M69" i="37"/>
  <c r="M63" i="37"/>
  <c r="M61" i="37"/>
  <c r="O69" i="37"/>
  <c r="D70" i="37"/>
  <c r="D36" i="97"/>
  <c r="D37" i="97"/>
  <c r="O63" i="37"/>
  <c r="M67" i="37"/>
  <c r="M64" i="37"/>
  <c r="O66" i="37"/>
  <c r="O68" i="37"/>
  <c r="D66" i="37"/>
  <c r="C37" i="100"/>
  <c r="C36" i="100"/>
  <c r="T22" i="37"/>
  <c r="D36" i="100"/>
  <c r="D37" i="100"/>
  <c r="E65" i="37"/>
  <c r="E35" i="97"/>
  <c r="F60" i="113"/>
  <c r="D13" i="37"/>
  <c r="E18" i="37"/>
  <c r="E15" i="37"/>
  <c r="D18" i="37"/>
  <c r="D14" i="37"/>
  <c r="C18" i="37"/>
  <c r="C19" i="37"/>
  <c r="E21" i="37"/>
  <c r="C15" i="37"/>
  <c r="D19" i="37"/>
  <c r="E13" i="37"/>
  <c r="L60" i="37"/>
  <c r="B34" i="102"/>
  <c r="M65" i="37"/>
  <c r="C35" i="102"/>
  <c r="N68" i="37"/>
  <c r="D21" i="37"/>
  <c r="E20" i="37"/>
  <c r="C16" i="37"/>
  <c r="D20" i="37"/>
  <c r="C14" i="37"/>
  <c r="E16" i="37"/>
  <c r="C21" i="37"/>
  <c r="D16" i="37"/>
  <c r="E14" i="37"/>
  <c r="E19" i="37"/>
  <c r="D15" i="37"/>
  <c r="C13" i="37"/>
  <c r="C20" i="37"/>
  <c r="N61" i="37"/>
  <c r="F61" i="113"/>
  <c r="C70" i="37"/>
  <c r="C37" i="97"/>
  <c r="C36" i="97"/>
  <c r="N65" i="37"/>
  <c r="D35" i="102"/>
  <c r="O65" i="37"/>
  <c r="E35" i="102"/>
  <c r="E70" i="37"/>
  <c r="E37" i="97"/>
  <c r="E36" i="97"/>
  <c r="N62" i="37"/>
  <c r="N66" i="37"/>
  <c r="N64" i="37"/>
  <c r="N69" i="37"/>
  <c r="N67" i="37"/>
  <c r="N63" i="37"/>
  <c r="M87" i="37"/>
  <c r="O88" i="37"/>
  <c r="O87" i="37"/>
  <c r="M91" i="37"/>
  <c r="M88" i="37"/>
  <c r="O92" i="37"/>
  <c r="O85" i="37"/>
  <c r="M85" i="37"/>
  <c r="C60" i="113"/>
  <c r="N70" i="37"/>
  <c r="D36" i="102"/>
  <c r="D37" i="102"/>
  <c r="B12" i="37"/>
  <c r="B34" i="5"/>
  <c r="E17" i="37"/>
  <c r="E35" i="5"/>
  <c r="C59" i="113"/>
  <c r="D17" i="37"/>
  <c r="D35" i="5"/>
  <c r="M70" i="37"/>
  <c r="C37" i="102"/>
  <c r="C36" i="102"/>
  <c r="C22" i="37"/>
  <c r="C36" i="5"/>
  <c r="C37" i="5"/>
  <c r="O91" i="37"/>
  <c r="O86" i="37"/>
  <c r="O93" i="37"/>
  <c r="M90" i="37"/>
  <c r="M93" i="37"/>
  <c r="M86" i="37"/>
  <c r="O90" i="37"/>
  <c r="M92" i="37"/>
  <c r="C17" i="37"/>
  <c r="C35" i="5"/>
  <c r="O70" i="37"/>
  <c r="E37" i="102"/>
  <c r="E36" i="102"/>
  <c r="C44" i="37"/>
  <c r="N92" i="37"/>
  <c r="N88" i="37"/>
  <c r="E22" i="37"/>
  <c r="E37" i="5"/>
  <c r="E36" i="5"/>
  <c r="M89" i="37"/>
  <c r="C35" i="101"/>
  <c r="C37" i="37"/>
  <c r="E37" i="37"/>
  <c r="N85" i="37"/>
  <c r="I47" i="113"/>
  <c r="J47" i="113" s="1"/>
  <c r="L47" i="113" s="1"/>
  <c r="O94" i="37"/>
  <c r="E37" i="101"/>
  <c r="E36" i="101"/>
  <c r="N91" i="37"/>
  <c r="N89" i="37"/>
  <c r="D35" i="101"/>
  <c r="N90" i="37"/>
  <c r="I52" i="113"/>
  <c r="J52" i="113" s="1"/>
  <c r="L52" i="113" s="1"/>
  <c r="N86" i="37"/>
  <c r="I48" i="113"/>
  <c r="J48" i="113" s="1"/>
  <c r="L48" i="113" s="1"/>
  <c r="O89" i="37"/>
  <c r="E35" i="101"/>
  <c r="N87" i="37"/>
  <c r="I49" i="113"/>
  <c r="K49" i="113" s="1"/>
  <c r="C61" i="113"/>
  <c r="C62" i="113"/>
  <c r="D22" i="37"/>
  <c r="D37" i="5"/>
  <c r="D36" i="5"/>
  <c r="N93" i="37"/>
  <c r="M94" i="37"/>
  <c r="C37" i="101"/>
  <c r="C36" i="101"/>
  <c r="L84" i="37"/>
  <c r="B34" i="101"/>
  <c r="D59" i="113"/>
  <c r="I46" i="113"/>
  <c r="K52" i="113"/>
  <c r="D60" i="113"/>
  <c r="N94" i="37"/>
  <c r="D36" i="101"/>
  <c r="D37" i="101"/>
  <c r="D42" i="37"/>
  <c r="D37" i="37"/>
  <c r="C38" i="37"/>
  <c r="E45" i="37"/>
  <c r="C39" i="37"/>
  <c r="D38" i="37"/>
  <c r="E38" i="37"/>
  <c r="E40" i="37"/>
  <c r="D43" i="37"/>
  <c r="C40" i="37"/>
  <c r="E42" i="37"/>
  <c r="D40" i="37"/>
  <c r="E39" i="37"/>
  <c r="D39" i="37"/>
  <c r="D44" i="37"/>
  <c r="E44" i="37"/>
  <c r="E43" i="37"/>
  <c r="D45" i="37"/>
  <c r="C45" i="37"/>
  <c r="C43" i="37"/>
  <c r="C42" i="37"/>
  <c r="D62" i="113"/>
  <c r="D61" i="113"/>
  <c r="E46" i="37"/>
  <c r="E37" i="96"/>
  <c r="E36" i="96"/>
  <c r="C46" i="37"/>
  <c r="C37" i="96"/>
  <c r="C36" i="96"/>
  <c r="B36" i="37"/>
  <c r="B34" i="96"/>
  <c r="D41" i="37"/>
  <c r="D35" i="96"/>
  <c r="C41" i="37"/>
  <c r="C35" i="96"/>
  <c r="E41" i="37"/>
  <c r="E35" i="96"/>
  <c r="D46" i="37"/>
  <c r="D36" i="96"/>
  <c r="D37" i="96"/>
  <c r="I40" i="113" l="1"/>
  <c r="K40" i="113" s="1"/>
  <c r="I44" i="113"/>
  <c r="B59" i="113"/>
  <c r="I51" i="113"/>
  <c r="I42" i="113"/>
  <c r="K42" i="113" s="1"/>
  <c r="H62" i="113"/>
  <c r="E59" i="113"/>
  <c r="I41" i="113"/>
  <c r="J41" i="113" s="1"/>
  <c r="L41" i="113" s="1"/>
  <c r="I45" i="113"/>
  <c r="K45" i="113" s="1"/>
  <c r="K47" i="113"/>
  <c r="E61" i="113"/>
  <c r="I53" i="113"/>
  <c r="J53" i="113" s="1"/>
  <c r="L53" i="113" s="1"/>
  <c r="J55" i="113"/>
  <c r="L55" i="113" s="1"/>
  <c r="K55" i="113"/>
  <c r="I60" i="113"/>
  <c r="K51" i="113"/>
  <c r="J51" i="113"/>
  <c r="L51" i="113" s="1"/>
  <c r="L60" i="113" s="1"/>
  <c r="E60" i="113"/>
  <c r="J49" i="113"/>
  <c r="L49" i="113" s="1"/>
  <c r="I56" i="113"/>
  <c r="I62" i="113" s="1"/>
  <c r="J40" i="113"/>
  <c r="L40" i="113" s="1"/>
  <c r="K44" i="113"/>
  <c r="J44" i="113"/>
  <c r="L44" i="113" s="1"/>
  <c r="J46" i="113"/>
  <c r="K46" i="113"/>
  <c r="J43" i="113"/>
  <c r="L43" i="113" s="1"/>
  <c r="J50" i="113"/>
  <c r="L50" i="113" s="1"/>
  <c r="K50" i="113"/>
  <c r="K48" i="113"/>
  <c r="F62" i="113"/>
  <c r="J60" i="113"/>
  <c r="J54" i="113"/>
  <c r="L54" i="113" s="1"/>
  <c r="K54" i="113"/>
  <c r="K53" i="113"/>
  <c r="I61" i="113" l="1"/>
  <c r="J42" i="113"/>
  <c r="L42" i="113" s="1"/>
  <c r="K59" i="113"/>
  <c r="J45" i="113"/>
  <c r="L45" i="113" s="1"/>
  <c r="I59" i="113"/>
  <c r="K41" i="113"/>
  <c r="K60" i="113"/>
  <c r="K56" i="113"/>
  <c r="J56" i="113"/>
  <c r="L56" i="113" s="1"/>
  <c r="J59" i="113"/>
  <c r="L46" i="113"/>
  <c r="L59" i="113" s="1"/>
  <c r="K62" i="113"/>
  <c r="K61" i="113"/>
  <c r="J62" i="113" l="1"/>
  <c r="J61" i="113"/>
  <c r="L62" i="113"/>
  <c r="L61" i="113"/>
</calcChain>
</file>

<file path=xl/sharedStrings.xml><?xml version="1.0" encoding="utf-8"?>
<sst xmlns="http://schemas.openxmlformats.org/spreadsheetml/2006/main" count="946" uniqueCount="135">
  <si>
    <t>Actual</t>
  </si>
  <si>
    <t>2005-06</t>
  </si>
  <si>
    <t>2006-07</t>
  </si>
  <si>
    <t>2007-08</t>
  </si>
  <si>
    <t>2008-09</t>
  </si>
  <si>
    <t>2009-10</t>
  </si>
  <si>
    <t>2010-11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</si>
  <si>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</si>
  <si>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</si>
  <si>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</si>
  <si>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</si>
  <si>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</si>
  <si>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</si>
  <si>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</si>
  <si>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</si>
  <si>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</si>
  <si>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</si>
  <si>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</si>
  <si>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</si>
  <si>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</si>
  <si>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</si>
  <si>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</si>
  <si>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</si>
  <si>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</si>
  <si>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</si>
  <si>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</si>
  <si>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</si>
  <si>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Customer sales</t>
  </si>
  <si>
    <t>Scenario 3 - Planning</t>
  </si>
  <si>
    <t>Scenario 6 - Slow Growth</t>
  </si>
  <si>
    <t>Scenario 2 - Fast World Recovery</t>
  </si>
  <si>
    <t>Medium (Scenario 3, Planning)</t>
  </si>
  <si>
    <t>Auxiliary energy use</t>
  </si>
  <si>
    <t>2011-12</t>
  </si>
  <si>
    <t>IND</t>
  </si>
  <si>
    <t>PV</t>
  </si>
  <si>
    <t>EE</t>
  </si>
  <si>
    <t>SNSG</t>
  </si>
  <si>
    <t>TX</t>
  </si>
  <si>
    <t>AUX</t>
  </si>
  <si>
    <t>OP</t>
  </si>
  <si>
    <t>2012-13 (estimate)</t>
  </si>
  <si>
    <t>High (Scenario 2, Fast World Recovery)</t>
  </si>
  <si>
    <t>Low (Scenario 6, Slow Growth)</t>
  </si>
  <si>
    <t>2013 NEFR</t>
  </si>
  <si>
    <t>2012 NEFR</t>
  </si>
  <si>
    <t>Breakdown</t>
  </si>
  <si>
    <t>Operational forecasts are the native forecasts, less the contribution from small non-scheduled generation.</t>
  </si>
  <si>
    <t>It provides forecast information that includes data tables accompanied by commentary about the forecasts, and charts of results.</t>
  </si>
  <si>
    <t>Native and operational forecasts are on a sent-out basis, which does not include generator auxiliary loads. Auxiliary loads are shown on the native annual energy breakdown.</t>
  </si>
  <si>
    <t>Native annual energy breakdown</t>
  </si>
  <si>
    <t>Native annual energy (as-generated basis)</t>
  </si>
  <si>
    <t>Native annual energy (sent-out basis)</t>
  </si>
  <si>
    <t>2032-33</t>
  </si>
  <si>
    <t>NAT</t>
  </si>
  <si>
    <t>Native</t>
  </si>
  <si>
    <t>Operational</t>
  </si>
  <si>
    <t>Forecast</t>
  </si>
  <si>
    <t>Large industrial</t>
  </si>
  <si>
    <t>Rooftop PV</t>
  </si>
  <si>
    <t>Energy efficiency</t>
  </si>
  <si>
    <t>Small non-scheduled generation</t>
  </si>
  <si>
    <t>Transmission losses</t>
  </si>
  <si>
    <t>Auxiliary loads</t>
  </si>
  <si>
    <t>2008-09 to 2012-13</t>
  </si>
  <si>
    <t>Annual energy abbreviation</t>
  </si>
  <si>
    <t>Maximum demand abbreviation</t>
  </si>
  <si>
    <t>NAT MD</t>
  </si>
  <si>
    <t>OP MD</t>
  </si>
  <si>
    <t>IND MD</t>
  </si>
  <si>
    <t>PV MD</t>
  </si>
  <si>
    <t>EE MD</t>
  </si>
  <si>
    <t>SNSG MD</t>
  </si>
  <si>
    <t>TX MD</t>
  </si>
  <si>
    <t>AUX MD</t>
  </si>
  <si>
    <t>2013-14 to 2022-23</t>
  </si>
  <si>
    <t>2018-19 to 2022-23</t>
  </si>
  <si>
    <t>2013-14 to 2017-18</t>
  </si>
  <si>
    <t>MCO5</t>
  </si>
  <si>
    <t>Transmission network losses</t>
  </si>
  <si>
    <t>FYE</t>
  </si>
  <si>
    <t>Transmission Losses</t>
  </si>
  <si>
    <t>Auxiliary Loads</t>
  </si>
  <si>
    <t>Industrial Consumption</t>
  </si>
  <si>
    <t>Small Non-Scheduled Generation</t>
  </si>
  <si>
    <t>Energy Efficiency</t>
  </si>
  <si>
    <t>Growth Rates</t>
  </si>
  <si>
    <t>Operational - as sent out</t>
  </si>
  <si>
    <t>Operational - as gen</t>
  </si>
  <si>
    <t>Growth Rates
(annualised average)</t>
  </si>
  <si>
    <t>National Electricity Forecasting Report 2013 - NEM</t>
  </si>
  <si>
    <t>2013 NEFR native annual energy forecasts (GWh) - NEM</t>
  </si>
  <si>
    <t>2013 NEFR operational annual energy forecasts (GWh) - NEM</t>
  </si>
  <si>
    <t>2013 NEFR rooftop PV annual energy forecasts (GWh) - NEM</t>
  </si>
  <si>
    <t>2013 NEFR energy efficiency annual energy forecasts (GWh) - NEM</t>
  </si>
  <si>
    <t>2013 NEFR small non-scheduled generation annual energy forecasts (GWh) - NEM</t>
  </si>
  <si>
    <t>2013 NEFR transmission losses annual energy forecasts (GWh) - NEM</t>
  </si>
  <si>
    <t>2013 NEFR native annual energy forecasts breakdown (GWh) - NEM</t>
  </si>
  <si>
    <t>2012 and 2013 NEFR native annual energy forecasts comparison (GWh) - NEM</t>
  </si>
  <si>
    <t>2012 and 2013 NEFR rooftop PV forecasts comparison - NEM</t>
  </si>
  <si>
    <t>2012 and 2013 NEFR transmission losses annual energy forecasts comparison (GWh) - NEM</t>
  </si>
  <si>
    <t>2012 and 2013 NEFR energy efficiency forecasts comparison - NEM</t>
  </si>
  <si>
    <t>2012 and 2013 NEFR operational annual energy forecasts comparison (GWh) - NEM</t>
  </si>
  <si>
    <t>2012 and 2013 NEFR industrial annual energy forecasts comparison (GWh) - NEM</t>
  </si>
  <si>
    <t>2012 and 2013 NEFR SNSG forecasts comparison - NEM</t>
  </si>
  <si>
    <t>2012 and 2013 NEFR auxiliary loads annual energy forecasts comparison (GWh) - NEM</t>
  </si>
  <si>
    <t>R&amp;C</t>
  </si>
  <si>
    <t>R&amp;C MD</t>
  </si>
  <si>
    <t>Residential and commercial forecasts are the loads on the network from residential, commercial and small industrial customers, assuming the forecast energy efficiency savings and rooftop PV contribution.</t>
  </si>
  <si>
    <t>Native forecasts are the total of residential and commercial*, large industrial, and transmission losses forecasts.</t>
  </si>
  <si>
    <t>*Includes light industrial</t>
  </si>
  <si>
    <t>Annual energy - as generated</t>
  </si>
  <si>
    <t>Annual energy - as sent out</t>
  </si>
  <si>
    <t>Population 
('000s)</t>
  </si>
  <si>
    <t>Gross Domestic Product 
($ 2009-10)</t>
  </si>
  <si>
    <t>.</t>
  </si>
  <si>
    <t>2012–13</t>
  </si>
  <si>
    <t>2013–14</t>
  </si>
  <si>
    <t>2014–15</t>
  </si>
  <si>
    <t>2015–16</t>
  </si>
  <si>
    <t>2016–17</t>
  </si>
  <si>
    <t>2017–18</t>
  </si>
  <si>
    <t>2018–19</t>
  </si>
  <si>
    <t>2019–20</t>
  </si>
  <si>
    <t>2020–21</t>
  </si>
  <si>
    <t>Residential and commercial*</t>
  </si>
  <si>
    <t>2013 NEFR residential and commercial* annual energy forecasts (GWh) - NEM</t>
  </si>
  <si>
    <t>2013 NEFR large industrial annual energy forecasts (GWh) - NEM</t>
  </si>
  <si>
    <t>2013 NEFR auxiliary loads annual energy forecasts (GWh) - NEM</t>
  </si>
  <si>
    <t>This workbook provides AEMO's 2013 annual energy and maximum demand forecasts for the all National Electricity Market (NEM) regions.</t>
  </si>
  <si>
    <t>n/a</t>
  </si>
  <si>
    <t>Residential and Commercial per Capita</t>
  </si>
  <si>
    <t>2012 and 2013 NEFR Residential and Commercial annual energy forecasts comparison (GWh) - NEM</t>
  </si>
  <si>
    <t>2013 NEFR native annual medium energy forecasts segments (GWh) - NEM</t>
  </si>
  <si>
    <t>The 2013 NEFR forecasts refers to a 10-year outlook period from 2013–14 to 2022–23. Historical, short term, medium term and 10-year outlook comparisons between the 2012 and 2013 NEFR refer to the same or equivalent period. This uses the additional historical and forecast data published in the NEFR Excel workbooks.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</si>
</sst>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_ ;\-#,##0.0\ "/>
    <numFmt numFmtId="167" formatCode="0.0%"/>
  </numFmts>
  <fonts count="19" x14ac:knownFonts="1">
    <font>
      <sz val="10"/>
      <color theme="1"/>
      <name val="Arial"/>
      <family val="2"/>
    </font>
    <font>
      <b/>
      <sz val="10"/>
      <color theme="1"/>
      <name val="Arial"/>
      <family val="2"/>
    </font>
    <font>
      <b/>
      <sz val="8"/>
      <color rgb="FF000000"/>
      <name val="Arial"/>
      <family val="2"/>
    </font>
    <font>
      <sz val="8"/>
      <color rgb="FFFFFFFF"/>
      <name val="Arial"/>
      <family val="2"/>
    </font>
    <font>
      <sz val="8"/>
      <color theme="1"/>
      <name val="Arial"/>
      <family val="2"/>
    </font>
    <font>
      <b/>
      <sz val="8"/>
      <color rgb="FFFFFFFF"/>
      <name val="Arial"/>
      <family val="2"/>
    </font>
    <font>
      <sz val="10"/>
      <color theme="1"/>
      <name val="Arial"/>
      <family val="2"/>
    </font>
    <font>
      <sz val="10"/>
      <name val="Arial"/>
      <family val="2"/>
    </font>
    <font>
      <sz val="11"/>
      <color theme="1"/>
      <name val="Calibri"/>
      <family val="2"/>
      <scheme val="minor"/>
    </font>
    <font>
      <b/>
      <i/>
      <sz val="9"/>
      <color theme="1"/>
      <name val="Arial"/>
      <family val="2"/>
    </font>
    <font>
      <u/>
      <sz val="11"/>
      <color theme="10"/>
      <name val="Calibri"/>
      <family val="2"/>
    </font>
    <font>
      <b/>
      <sz val="12"/>
      <color theme="1"/>
      <name val="Arial"/>
      <family val="2"/>
    </font>
    <font>
      <u/>
      <sz val="10"/>
      <color theme="10"/>
      <name val="Arial"/>
      <family val="2"/>
    </font>
    <font>
      <sz val="9"/>
      <color theme="1"/>
      <name val="Symbol"/>
      <family val="1"/>
      <charset val="2"/>
    </font>
    <font>
      <u/>
      <sz val="10"/>
      <color rgb="FF0066FF"/>
      <name val="Arial"/>
      <family val="2"/>
    </font>
    <font>
      <sz val="10"/>
      <color rgb="FF0066FF"/>
      <name val="Arial"/>
      <family val="2"/>
    </font>
    <font>
      <u/>
      <sz val="10"/>
      <name val="Arial"/>
      <family val="2"/>
    </font>
    <font>
      <sz val="9"/>
      <color theme="1"/>
      <name val="Arial"/>
      <family val="2"/>
    </font>
    <font>
      <sz val="8"/>
      <color rgb="FF000000"/>
      <name val="Arial"/>
      <family val="2"/>
    </font>
  </fonts>
  <fills count="7">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tint="-4.9989318521683403E-2"/>
        <bgColor indexed="64"/>
      </patternFill>
    </fill>
  </fills>
  <borders count="14">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style="medium">
        <color rgb="FFFFFFFF"/>
      </left>
      <right/>
      <top/>
      <bottom style="thick">
        <color rgb="FFF9F8F6"/>
      </bottom>
      <diagonal/>
    </border>
    <border>
      <left style="medium">
        <color rgb="FFFFFFFF"/>
      </left>
      <right style="medium">
        <color rgb="FFFFFFFF"/>
      </right>
      <top/>
      <bottom style="thick">
        <color rgb="FFF9F8F6"/>
      </bottom>
      <diagonal/>
    </border>
    <border>
      <left style="medium">
        <color rgb="FFFFFFFF"/>
      </left>
      <right/>
      <top/>
      <bottom/>
      <diagonal/>
    </border>
    <border>
      <left/>
      <right/>
      <top style="thick">
        <color rgb="FFF9F8F6"/>
      </top>
      <bottom style="medium">
        <color rgb="FFFFFFFF"/>
      </bottom>
      <diagonal/>
    </border>
    <border>
      <left style="thick">
        <color rgb="FFF9F8F6"/>
      </left>
      <right style="medium">
        <color rgb="FFFFFFFF"/>
      </right>
      <top style="thick">
        <color rgb="FFF9F8F6"/>
      </top>
      <bottom style="thick">
        <color rgb="FFF9F8F6"/>
      </bottom>
      <diagonal/>
    </border>
    <border>
      <left/>
      <right/>
      <top/>
      <bottom style="medium">
        <color rgb="FFFFFFFF"/>
      </bottom>
      <diagonal/>
    </border>
    <border>
      <left style="thin">
        <color indexed="64"/>
      </left>
      <right style="medium">
        <color rgb="FFFFFFFF"/>
      </right>
      <top/>
      <bottom style="medium">
        <color rgb="FFFFFFFF"/>
      </bottom>
      <diagonal/>
    </border>
    <border>
      <left style="thin">
        <color indexed="64"/>
      </left>
      <right style="medium">
        <color rgb="FFFFFFFF"/>
      </right>
      <top/>
      <bottom/>
      <diagonal/>
    </border>
  </borders>
  <cellStyleXfs count="9">
    <xf numFmtId="0" fontId="0" fillId="0" borderId="0"/>
    <xf numFmtId="43" fontId="8" fillId="0" borderId="0" applyFont="0" applyFill="0" applyBorder="0" applyAlignment="0" applyProtection="0"/>
    <xf numFmtId="0" fontId="8" fillId="0" borderId="0"/>
    <xf numFmtId="164" fontId="7" fillId="0" borderId="0" applyFill="0" applyBorder="0" applyProtection="0">
      <alignment horizontal="right" vertical="center" wrapText="1"/>
    </xf>
    <xf numFmtId="43" fontId="6" fillId="0" borderId="0" applyFont="0" applyFill="0" applyBorder="0" applyAlignment="0" applyProtection="0"/>
    <xf numFmtId="0" fontId="6"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9" fontId="6" fillId="0" borderId="0" applyFont="0" applyFill="0" applyBorder="0" applyAlignment="0" applyProtection="0"/>
  </cellStyleXfs>
  <cellXfs count="91">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3" borderId="3" xfId="0" applyFont="1" applyFill="1" applyBorder="1" applyAlignment="1">
      <alignment vertical="center" wrapText="1"/>
    </xf>
    <xf numFmtId="0" fontId="0" fillId="0" borderId="0" xfId="0" applyAlignment="1">
      <alignment horizontal="center"/>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3" fillId="3" borderId="3" xfId="0" applyFont="1" applyFill="1" applyBorder="1" applyAlignment="1">
      <alignment vertical="center" wrapText="1"/>
    </xf>
    <xf numFmtId="0" fontId="4" fillId="4" borderId="3" xfId="0" applyFont="1" applyFill="1" applyBorder="1" applyAlignment="1">
      <alignment horizontal="center" vertical="center" wrapText="1"/>
    </xf>
    <xf numFmtId="0" fontId="0" fillId="0" borderId="0" xfId="0"/>
    <xf numFmtId="3" fontId="3" fillId="3" borderId="3" xfId="0" applyNumberFormat="1"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center" wrapText="1"/>
    </xf>
    <xf numFmtId="1" fontId="0" fillId="0" borderId="0" xfId="0" applyNumberFormat="1"/>
    <xf numFmtId="0" fontId="9" fillId="0" borderId="0" xfId="0" applyFont="1"/>
    <xf numFmtId="165" fontId="4" fillId="4" borderId="3" xfId="4" applyNumberFormat="1" applyFont="1" applyFill="1" applyBorder="1" applyAlignment="1">
      <alignment horizontal="center" vertical="center" wrapText="1"/>
    </xf>
    <xf numFmtId="1" fontId="0" fillId="0" borderId="0" xfId="0" applyNumberFormat="1"/>
    <xf numFmtId="165" fontId="4" fillId="5" borderId="3" xfId="4" applyNumberFormat="1" applyFont="1" applyFill="1" applyBorder="1" applyAlignment="1">
      <alignment horizontal="center" vertical="center" wrapText="1"/>
    </xf>
    <xf numFmtId="0" fontId="0" fillId="0" borderId="0" xfId="0"/>
    <xf numFmtId="0" fontId="1" fillId="0" borderId="0" xfId="0" applyFont="1"/>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3" fontId="4" fillId="5" borderId="3"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0" borderId="0" xfId="0" applyFont="1"/>
    <xf numFmtId="14" fontId="0" fillId="0" borderId="0" xfId="0" applyNumberFormat="1"/>
    <xf numFmtId="14" fontId="0" fillId="0" borderId="0" xfId="0" applyNumberFormat="1" applyAlignment="1">
      <alignment horizontal="center"/>
    </xf>
    <xf numFmtId="14" fontId="0" fillId="0" borderId="0" xfId="0" applyNumberFormat="1" applyFill="1" applyBorder="1" applyAlignment="1">
      <alignment horizontal="center"/>
    </xf>
    <xf numFmtId="0" fontId="0" fillId="0" borderId="0" xfId="0" applyBorder="1"/>
    <xf numFmtId="0" fontId="13" fillId="0" borderId="0" xfId="0" applyFont="1" applyBorder="1" applyAlignment="1">
      <alignment vertical="top"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4" fillId="4" borderId="3" xfId="4"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0" borderId="0" xfId="7" applyFont="1" applyAlignment="1" applyProtection="1">
      <alignment horizontal="center"/>
    </xf>
    <xf numFmtId="0" fontId="15" fillId="0" borderId="0" xfId="0" applyFont="1" applyAlignment="1">
      <alignment horizontal="center"/>
    </xf>
    <xf numFmtId="0" fontId="14" fillId="0" borderId="0" xfId="0" applyFont="1" applyAlignment="1">
      <alignment horizontal="center"/>
    </xf>
    <xf numFmtId="0" fontId="16" fillId="0" borderId="0" xfId="7" applyFont="1" applyAlignment="1" applyProtection="1"/>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4" fillId="4" borderId="0" xfId="4" applyNumberFormat="1" applyFont="1" applyFill="1" applyBorder="1" applyAlignment="1">
      <alignment vertical="center" wrapText="1"/>
    </xf>
    <xf numFmtId="1" fontId="4" fillId="5"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3" fillId="3" borderId="1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 fillId="0" borderId="0" xfId="0" applyFont="1"/>
    <xf numFmtId="165" fontId="4" fillId="0" borderId="0" xfId="4" applyNumberFormat="1" applyFont="1" applyFill="1" applyAlignment="1">
      <alignment horizontal="center" vertical="center" wrapText="1"/>
    </xf>
    <xf numFmtId="165" fontId="4" fillId="6" borderId="0" xfId="4" applyNumberFormat="1" applyFont="1" applyFill="1" applyAlignment="1">
      <alignment horizontal="center" vertical="center" wrapText="1"/>
    </xf>
    <xf numFmtId="0" fontId="18" fillId="2" borderId="0" xfId="0" applyFont="1" applyFill="1" applyBorder="1" applyAlignment="1">
      <alignment horizontal="center" vertical="center" wrapText="1"/>
    </xf>
    <xf numFmtId="167" fontId="17" fillId="5" borderId="12" xfId="0" applyNumberFormat="1" applyFont="1" applyFill="1" applyBorder="1" applyAlignment="1">
      <alignment horizontal="center" vertical="center" wrapText="1"/>
    </xf>
    <xf numFmtId="167" fontId="17" fillId="0" borderId="0" xfId="8" applyNumberFormat="1" applyFont="1" applyBorder="1" applyAlignment="1">
      <alignment horizontal="center" vertical="center" wrapText="1"/>
    </xf>
    <xf numFmtId="167" fontId="17" fillId="5" borderId="13" xfId="0" applyNumberFormat="1" applyFont="1" applyFill="1" applyBorder="1" applyAlignment="1">
      <alignment horizontal="center" vertical="center" wrapText="1"/>
    </xf>
    <xf numFmtId="167" fontId="17" fillId="5"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4" fillId="4" borderId="3" xfId="8" applyNumberFormat="1" applyFont="1" applyFill="1" applyBorder="1" applyAlignment="1">
      <alignment vertical="center" wrapText="1"/>
    </xf>
    <xf numFmtId="0" fontId="1" fillId="0" borderId="0" xfId="0" applyFont="1" applyFill="1" applyBorder="1"/>
    <xf numFmtId="0" fontId="0" fillId="0" borderId="0" xfId="0" applyFill="1" applyBorder="1"/>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166" fontId="4" fillId="0" borderId="0" xfId="4" applyNumberFormat="1" applyFont="1" applyFill="1" applyBorder="1" applyAlignment="1">
      <alignment horizontal="right" vertical="center" wrapText="1"/>
    </xf>
    <xf numFmtId="166" fontId="4" fillId="0" borderId="0" xfId="4" applyNumberFormat="1" applyFont="1" applyFill="1" applyBorder="1" applyAlignment="1">
      <alignment horizontal="right" wrapText="1"/>
    </xf>
    <xf numFmtId="165" fontId="0" fillId="0" borderId="0" xfId="0" applyNumberFormat="1"/>
    <xf numFmtId="167" fontId="0" fillId="0" borderId="0" xfId="8" applyNumberFormat="1" applyFont="1"/>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Alignment="1">
      <alignment wrapText="1"/>
    </xf>
    <xf numFmtId="0" fontId="0" fillId="0" borderId="0" xfId="0" applyAlignment="1"/>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9">
    <cellStyle name="Comma" xfId="4" builtinId="3"/>
    <cellStyle name="Comma 2" xfId="1"/>
    <cellStyle name="Hyperlink" xfId="7" builtinId="8"/>
    <cellStyle name="Hyperlink 2" xfId="6"/>
    <cellStyle name="Normal" xfId="0" builtinId="0"/>
    <cellStyle name="Normal 2" xfId="2"/>
    <cellStyle name="Normal 3" xfId="5"/>
    <cellStyle name="Percent" xfId="8" builtinId="5"/>
    <cellStyle name="ss16"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36293943552553E-2"/>
          <c:y val="3.2644656488014498E-2"/>
          <c:w val="0.86926419983528935"/>
          <c:h val="0.66834851687637653"/>
        </c:manualLayout>
      </c:layout>
      <c:areaChart>
        <c:grouping val="stacked"/>
        <c:varyColors val="0"/>
        <c:ser>
          <c:idx val="2"/>
          <c:order val="0"/>
          <c:tx>
            <c:strRef>
              <c:f>Summary!$F$38</c:f>
              <c:strCache>
                <c:ptCount val="1"/>
                <c:pt idx="0">
                  <c:v>Residential and commercial*</c:v>
                </c:pt>
              </c:strCache>
            </c:strRef>
          </c:tx>
          <c:spPr>
            <a:solidFill>
              <a:srgbClr val="F37321">
                <a:alpha val="68000"/>
              </a:srgbClr>
            </a:solidFill>
          </c:spPr>
          <c:dPt>
            <c:idx val="0"/>
            <c:bubble3D val="0"/>
            <c:spPr>
              <a:solidFill>
                <a:srgbClr val="F37321">
                  <a:alpha val="68000"/>
                </a:srgbClr>
              </a:solidFill>
              <a:ln w="3175" cmpd="sng">
                <a:solidFill>
                  <a:srgbClr val="FFFFFF"/>
                </a:solidFill>
                <a:prstDash val="solid"/>
              </a:ln>
            </c:spPr>
          </c:dPt>
          <c:dPt>
            <c:idx val="1"/>
            <c:bubble3D val="0"/>
            <c:spPr>
              <a:solidFill>
                <a:srgbClr val="F37321">
                  <a:alpha val="68000"/>
                </a:srgbClr>
              </a:solidFill>
              <a:ln w="3175" cmpd="sng">
                <a:solidFill>
                  <a:srgbClr val="FFFFFF"/>
                </a:solidFill>
                <a:prstDash val="solid"/>
              </a:ln>
            </c:spPr>
          </c:dPt>
          <c:dPt>
            <c:idx val="2"/>
            <c:bubble3D val="0"/>
            <c:spPr>
              <a:solidFill>
                <a:srgbClr val="F37321">
                  <a:alpha val="68000"/>
                </a:srgbClr>
              </a:solidFill>
              <a:ln w="3175" cmpd="sng">
                <a:solidFill>
                  <a:srgbClr val="FFFFFF"/>
                </a:solidFill>
                <a:prstDash val="solid"/>
              </a:ln>
            </c:spPr>
          </c:dPt>
          <c:dPt>
            <c:idx val="3"/>
            <c:bubble3D val="0"/>
            <c:spPr>
              <a:solidFill>
                <a:srgbClr val="F37321">
                  <a:alpha val="68000"/>
                </a:srgbClr>
              </a:solidFill>
              <a:ln w="3175" cmpd="sng">
                <a:solidFill>
                  <a:srgbClr val="FFFFFF"/>
                </a:solidFill>
                <a:prstDash val="solid"/>
              </a:ln>
            </c:spPr>
          </c:dPt>
          <c:dPt>
            <c:idx val="4"/>
            <c:bubble3D val="0"/>
            <c:spPr>
              <a:solidFill>
                <a:srgbClr val="F37321">
                  <a:alpha val="68000"/>
                </a:srgbClr>
              </a:solidFill>
              <a:ln w="3175" cmpd="sng">
                <a:solidFill>
                  <a:srgbClr val="FFFFFF"/>
                </a:solidFill>
                <a:prstDash val="solid"/>
              </a:ln>
            </c:spPr>
          </c:dPt>
          <c:dPt>
            <c:idx val="5"/>
            <c:bubble3D val="0"/>
            <c:spPr>
              <a:solidFill>
                <a:srgbClr val="F37321">
                  <a:alpha val="68000"/>
                </a:srgbClr>
              </a:solidFill>
              <a:ln w="3175" cmpd="sng">
                <a:solidFill>
                  <a:srgbClr val="FFFFFF"/>
                </a:solidFill>
                <a:prstDash val="solid"/>
              </a:ln>
            </c:spPr>
          </c:dPt>
          <c:dPt>
            <c:idx val="6"/>
            <c:bubble3D val="0"/>
            <c:spPr>
              <a:solidFill>
                <a:srgbClr val="F37321">
                  <a:alpha val="68000"/>
                </a:srgbClr>
              </a:solidFill>
              <a:ln w="3175" cmpd="sng">
                <a:solidFill>
                  <a:srgbClr val="FFFFFF"/>
                </a:solidFill>
                <a:prstDash val="solid"/>
              </a:ln>
            </c:spPr>
          </c:dPt>
          <c:dPt>
            <c:idx val="7"/>
            <c:bubble3D val="0"/>
            <c:spPr>
              <a:solidFill>
                <a:srgbClr val="F37321">
                  <a:alpha val="68000"/>
                </a:srgbClr>
              </a:solidFill>
              <a:ln w="3175" cmpd="sng">
                <a:solidFill>
                  <a:srgbClr val="FFFFFF"/>
                </a:solidFill>
                <a:prstDash val="solid"/>
              </a:ln>
            </c:spPr>
          </c:dPt>
          <c:dPt>
            <c:idx val="8"/>
            <c:bubble3D val="0"/>
            <c:spPr>
              <a:solidFill>
                <a:srgbClr val="F37321">
                  <a:alpha val="68000"/>
                </a:srgbClr>
              </a:solidFill>
              <a:ln w="3175" cmpd="sng">
                <a:solidFill>
                  <a:srgbClr val="FFFFFF"/>
                </a:solidFill>
                <a:prstDash val="solid"/>
              </a:ln>
            </c:spPr>
          </c:dPt>
          <c:dPt>
            <c:idx val="9"/>
            <c:bubble3D val="0"/>
            <c:spPr>
              <a:solidFill>
                <a:srgbClr val="F37321">
                  <a:alpha val="68000"/>
                </a:srgbClr>
              </a:solidFill>
              <a:ln w="3175" cmpd="sng">
                <a:solidFill>
                  <a:srgbClr val="FFFFFF"/>
                </a:solidFill>
                <a:prstDash val="solid"/>
              </a:ln>
            </c:spPr>
          </c:dPt>
          <c:dPt>
            <c:idx val="10"/>
            <c:bubble3D val="0"/>
            <c:spPr>
              <a:solidFill>
                <a:srgbClr val="F37321">
                  <a:alpha val="68000"/>
                </a:srgbClr>
              </a:solidFill>
              <a:ln w="3175" cmpd="sng">
                <a:solidFill>
                  <a:srgbClr val="FFFFFF"/>
                </a:solidFill>
                <a:prstDash val="solid"/>
              </a:ln>
            </c:spPr>
          </c:dPt>
          <c:dPt>
            <c:idx val="11"/>
            <c:bubble3D val="0"/>
            <c:spPr>
              <a:solidFill>
                <a:srgbClr val="F37321">
                  <a:alpha val="68000"/>
                </a:srgbClr>
              </a:solidFill>
              <a:ln w="3175" cmpd="sng">
                <a:solidFill>
                  <a:srgbClr val="FFFFFF"/>
                </a:solidFill>
                <a:prstDash val="solid"/>
              </a:ln>
            </c:spPr>
          </c:dPt>
          <c:dPt>
            <c:idx val="12"/>
            <c:bubble3D val="0"/>
            <c:spPr>
              <a:solidFill>
                <a:srgbClr val="F37321">
                  <a:alpha val="68000"/>
                </a:srgbClr>
              </a:solidFill>
              <a:ln w="3175" cmpd="sng">
                <a:solidFill>
                  <a:srgbClr val="FFFFFF"/>
                </a:solidFill>
                <a:prstDash val="solid"/>
              </a:ln>
            </c:spPr>
          </c:dPt>
          <c:dPt>
            <c:idx val="13"/>
            <c:bubble3D val="0"/>
            <c:spPr>
              <a:solidFill>
                <a:srgbClr val="F37321">
                  <a:alpha val="68000"/>
                </a:srgbClr>
              </a:solidFill>
              <a:ln w="3175" cmpd="sng">
                <a:solidFill>
                  <a:srgbClr val="FFFFFF"/>
                </a:solidFill>
                <a:prstDash val="solid"/>
              </a:ln>
            </c:spPr>
          </c:dPt>
          <c:dPt>
            <c:idx val="14"/>
            <c:bubble3D val="0"/>
            <c:spPr>
              <a:solidFill>
                <a:srgbClr val="F37321">
                  <a:alpha val="68000"/>
                </a:srgbClr>
              </a:solidFill>
              <a:ln w="3175" cmpd="sng">
                <a:solidFill>
                  <a:srgbClr val="FFFFFF"/>
                </a:solidFill>
                <a:prstDash val="solid"/>
              </a:ln>
            </c:spPr>
          </c:dPt>
          <c:dPt>
            <c:idx val="15"/>
            <c:bubble3D val="0"/>
            <c:spPr>
              <a:solidFill>
                <a:srgbClr val="F37321">
                  <a:alpha val="68000"/>
                </a:srgbClr>
              </a:solidFill>
              <a:ln w="3175" cmpd="sng">
                <a:solidFill>
                  <a:srgbClr val="FFFFFF"/>
                </a:solidFill>
                <a:prstDash val="solid"/>
              </a:ln>
            </c:spPr>
          </c:dPt>
          <c:dPt>
            <c:idx val="16"/>
            <c:bubble3D val="0"/>
            <c:spPr>
              <a:solidFill>
                <a:srgbClr val="F37321">
                  <a:alpha val="68000"/>
                </a:srgbClr>
              </a:solidFill>
              <a:ln w="3175" cmpd="sng">
                <a:solidFill>
                  <a:srgbClr val="FFFFFF"/>
                </a:solidFill>
                <a:prstDash val="solid"/>
              </a:ln>
            </c:spPr>
          </c:dPt>
          <c:dPt>
            <c:idx val="17"/>
            <c:bubble3D val="0"/>
            <c:spPr>
              <a:solidFill>
                <a:srgbClr val="F37321">
                  <a:alpha val="68000"/>
                </a:srgbClr>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Summary!$F$39:$F$56</c:f>
              <c:numCache>
                <c:formatCode>_-* #,##0_-;\-* #,##0_-;_-* "-"??_-;_-@_-</c:formatCode>
                <c:ptCount val="18"/>
                <c:pt idx="0">
                  <c:v>146882.06605440541</c:v>
                </c:pt>
                <c:pt idx="1">
                  <c:v>147598.87681918583</c:v>
                </c:pt>
                <c:pt idx="2">
                  <c:v>148790.68224487535</c:v>
                </c:pt>
                <c:pt idx="3">
                  <c:v>151757.50438786854</c:v>
                </c:pt>
                <c:pt idx="4">
                  <c:v>152600.74179804049</c:v>
                </c:pt>
                <c:pt idx="5">
                  <c:v>149893.86003947136</c:v>
                </c:pt>
                <c:pt idx="6">
                  <c:v>147252.65045284972</c:v>
                </c:pt>
                <c:pt idx="7">
                  <c:v>145634.99910443521</c:v>
                </c:pt>
                <c:pt idx="8">
                  <c:v>144958.21039336841</c:v>
                </c:pt>
                <c:pt idx="9">
                  <c:v>146031.35110654018</c:v>
                </c:pt>
                <c:pt idx="10">
                  <c:v>147066.52313690167</c:v>
                </c:pt>
                <c:pt idx="11">
                  <c:v>148691.70848062914</c:v>
                </c:pt>
                <c:pt idx="12">
                  <c:v>150504.31598055223</c:v>
                </c:pt>
                <c:pt idx="13">
                  <c:v>152790.82481775741</c:v>
                </c:pt>
                <c:pt idx="14">
                  <c:v>154809.65753842823</c:v>
                </c:pt>
                <c:pt idx="15">
                  <c:v>156699.68711124398</c:v>
                </c:pt>
                <c:pt idx="16">
                  <c:v>158280.38544599051</c:v>
                </c:pt>
                <c:pt idx="17">
                  <c:v>159117.35940772085</c:v>
                </c:pt>
              </c:numCache>
            </c:numRef>
          </c:val>
        </c:ser>
        <c:ser>
          <c:idx val="1"/>
          <c:order val="1"/>
          <c:tx>
            <c:strRef>
              <c:f>Summary!$E$38</c:f>
              <c:strCache>
                <c:ptCount val="1"/>
                <c:pt idx="0">
                  <c:v>Industrial Consumption</c:v>
                </c:pt>
              </c:strCache>
            </c:strRef>
          </c:tx>
          <c:spPr>
            <a:solidFill>
              <a:srgbClr val="FFC222">
                <a:alpha val="41000"/>
              </a:srgbClr>
            </a:solidFill>
          </c:spPr>
          <c:dPt>
            <c:idx val="0"/>
            <c:bubble3D val="0"/>
            <c:spPr>
              <a:solidFill>
                <a:srgbClr val="FFC222">
                  <a:alpha val="41000"/>
                </a:srgbClr>
              </a:solidFill>
              <a:ln w="3175" cmpd="sng">
                <a:solidFill>
                  <a:srgbClr val="FFFFFF"/>
                </a:solidFill>
                <a:prstDash val="solid"/>
              </a:ln>
            </c:spPr>
          </c:dPt>
          <c:dPt>
            <c:idx val="1"/>
            <c:bubble3D val="0"/>
            <c:spPr>
              <a:solidFill>
                <a:srgbClr val="FFC222">
                  <a:alpha val="41000"/>
                </a:srgbClr>
              </a:solidFill>
              <a:ln w="3175" cmpd="sng">
                <a:solidFill>
                  <a:srgbClr val="FFFFFF"/>
                </a:solidFill>
                <a:prstDash val="solid"/>
              </a:ln>
            </c:spPr>
          </c:dPt>
          <c:dPt>
            <c:idx val="2"/>
            <c:bubble3D val="0"/>
            <c:spPr>
              <a:solidFill>
                <a:srgbClr val="FFC222">
                  <a:alpha val="41000"/>
                </a:srgbClr>
              </a:solidFill>
              <a:ln w="3175" cmpd="sng">
                <a:solidFill>
                  <a:srgbClr val="FFFFFF"/>
                </a:solidFill>
                <a:prstDash val="solid"/>
              </a:ln>
            </c:spPr>
          </c:dPt>
          <c:dPt>
            <c:idx val="3"/>
            <c:bubble3D val="0"/>
            <c:spPr>
              <a:solidFill>
                <a:srgbClr val="FFC222">
                  <a:alpha val="41000"/>
                </a:srgbClr>
              </a:solidFill>
              <a:ln w="3175" cmpd="sng">
                <a:solidFill>
                  <a:srgbClr val="FFFFFF"/>
                </a:solidFill>
                <a:prstDash val="solid"/>
              </a:ln>
            </c:spPr>
          </c:dPt>
          <c:dPt>
            <c:idx val="4"/>
            <c:bubble3D val="0"/>
            <c:spPr>
              <a:solidFill>
                <a:srgbClr val="FFC222">
                  <a:alpha val="41000"/>
                </a:srgbClr>
              </a:solidFill>
              <a:ln w="3175" cmpd="sng">
                <a:solidFill>
                  <a:srgbClr val="FFFFFF"/>
                </a:solidFill>
                <a:prstDash val="solid"/>
              </a:ln>
            </c:spPr>
          </c:dPt>
          <c:dPt>
            <c:idx val="5"/>
            <c:bubble3D val="0"/>
            <c:spPr>
              <a:solidFill>
                <a:srgbClr val="FFC222">
                  <a:alpha val="41000"/>
                </a:srgbClr>
              </a:solidFill>
              <a:ln w="3175" cmpd="sng">
                <a:solidFill>
                  <a:srgbClr val="FFFFFF"/>
                </a:solidFill>
                <a:prstDash val="solid"/>
              </a:ln>
            </c:spPr>
          </c:dPt>
          <c:dPt>
            <c:idx val="6"/>
            <c:bubble3D val="0"/>
            <c:spPr>
              <a:solidFill>
                <a:srgbClr val="FFC222">
                  <a:alpha val="41000"/>
                </a:srgbClr>
              </a:solidFill>
              <a:ln w="3175" cmpd="sng">
                <a:solidFill>
                  <a:srgbClr val="FFFFFF"/>
                </a:solidFill>
                <a:prstDash val="solid"/>
              </a:ln>
            </c:spPr>
          </c:dPt>
          <c:dPt>
            <c:idx val="7"/>
            <c:bubble3D val="0"/>
            <c:spPr>
              <a:solidFill>
                <a:srgbClr val="FFC222">
                  <a:alpha val="41000"/>
                </a:srgbClr>
              </a:solidFill>
              <a:ln w="3175" cmpd="sng">
                <a:solidFill>
                  <a:srgbClr val="FFFFFF"/>
                </a:solidFill>
                <a:prstDash val="solid"/>
              </a:ln>
            </c:spPr>
          </c:dPt>
          <c:dPt>
            <c:idx val="8"/>
            <c:bubble3D val="0"/>
            <c:spPr>
              <a:solidFill>
                <a:srgbClr val="FFC222">
                  <a:alpha val="41000"/>
                </a:srgbClr>
              </a:solidFill>
              <a:ln w="3175" cmpd="sng">
                <a:solidFill>
                  <a:srgbClr val="FFFFFF"/>
                </a:solidFill>
                <a:prstDash val="solid"/>
              </a:ln>
            </c:spPr>
          </c:dPt>
          <c:dPt>
            <c:idx val="9"/>
            <c:bubble3D val="0"/>
            <c:spPr>
              <a:solidFill>
                <a:srgbClr val="FFC222">
                  <a:alpha val="41000"/>
                </a:srgbClr>
              </a:solidFill>
              <a:ln w="3175" cmpd="sng">
                <a:solidFill>
                  <a:srgbClr val="FFFFFF"/>
                </a:solidFill>
                <a:prstDash val="solid"/>
              </a:ln>
            </c:spPr>
          </c:dPt>
          <c:dPt>
            <c:idx val="10"/>
            <c:bubble3D val="0"/>
            <c:spPr>
              <a:solidFill>
                <a:srgbClr val="FFC222">
                  <a:alpha val="41000"/>
                </a:srgbClr>
              </a:solidFill>
              <a:ln w="3175" cmpd="sng">
                <a:solidFill>
                  <a:srgbClr val="FFFFFF"/>
                </a:solidFill>
                <a:prstDash val="solid"/>
              </a:ln>
            </c:spPr>
          </c:dPt>
          <c:dPt>
            <c:idx val="11"/>
            <c:bubble3D val="0"/>
            <c:spPr>
              <a:solidFill>
                <a:srgbClr val="FFC222">
                  <a:alpha val="41000"/>
                </a:srgbClr>
              </a:solidFill>
              <a:ln w="3175" cmpd="sng">
                <a:solidFill>
                  <a:srgbClr val="FFFFFF"/>
                </a:solidFill>
                <a:prstDash val="solid"/>
              </a:ln>
            </c:spPr>
          </c:dPt>
          <c:dPt>
            <c:idx val="12"/>
            <c:bubble3D val="0"/>
            <c:spPr>
              <a:solidFill>
                <a:srgbClr val="FFC222">
                  <a:alpha val="41000"/>
                </a:srgbClr>
              </a:solidFill>
              <a:ln w="3175" cmpd="sng">
                <a:solidFill>
                  <a:srgbClr val="FFFFFF"/>
                </a:solidFill>
                <a:prstDash val="solid"/>
              </a:ln>
            </c:spPr>
          </c:dPt>
          <c:dPt>
            <c:idx val="13"/>
            <c:bubble3D val="0"/>
            <c:spPr>
              <a:solidFill>
                <a:srgbClr val="FFC222">
                  <a:alpha val="41000"/>
                </a:srgbClr>
              </a:solidFill>
              <a:ln w="3175" cmpd="sng">
                <a:solidFill>
                  <a:srgbClr val="FFFFFF"/>
                </a:solidFill>
                <a:prstDash val="solid"/>
              </a:ln>
            </c:spPr>
          </c:dPt>
          <c:dPt>
            <c:idx val="14"/>
            <c:bubble3D val="0"/>
            <c:spPr>
              <a:solidFill>
                <a:srgbClr val="FFC222">
                  <a:alpha val="41000"/>
                </a:srgbClr>
              </a:solidFill>
              <a:ln w="3175" cmpd="sng">
                <a:solidFill>
                  <a:srgbClr val="FFFFFF"/>
                </a:solidFill>
                <a:prstDash val="solid"/>
              </a:ln>
            </c:spPr>
          </c:dPt>
          <c:dPt>
            <c:idx val="15"/>
            <c:bubble3D val="0"/>
            <c:spPr>
              <a:solidFill>
                <a:srgbClr val="FFC222">
                  <a:alpha val="41000"/>
                </a:srgbClr>
              </a:solidFill>
              <a:ln w="3175" cmpd="sng">
                <a:solidFill>
                  <a:srgbClr val="FFFFFF"/>
                </a:solidFill>
                <a:prstDash val="solid"/>
              </a:ln>
            </c:spPr>
          </c:dPt>
          <c:dPt>
            <c:idx val="16"/>
            <c:bubble3D val="0"/>
            <c:spPr>
              <a:solidFill>
                <a:srgbClr val="FFC222">
                  <a:alpha val="41000"/>
                </a:srgbClr>
              </a:solidFill>
              <a:ln w="3175" cmpd="sng">
                <a:solidFill>
                  <a:srgbClr val="FFFFFF"/>
                </a:solidFill>
                <a:prstDash val="solid"/>
              </a:ln>
            </c:spPr>
          </c:dPt>
          <c:dPt>
            <c:idx val="17"/>
            <c:bubble3D val="0"/>
            <c:spPr>
              <a:solidFill>
                <a:srgbClr val="FFC222">
                  <a:alpha val="41000"/>
                </a:srgbClr>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Summary!$E$39:$E$56</c:f>
              <c:numCache>
                <c:formatCode>_-* #,##0_-;\-* #,##0_-;_-* "-"??_-;_-@_-</c:formatCode>
                <c:ptCount val="18"/>
                <c:pt idx="0">
                  <c:v>38411.264933952029</c:v>
                </c:pt>
                <c:pt idx="1">
                  <c:v>41055.556431223951</c:v>
                </c:pt>
                <c:pt idx="2">
                  <c:v>41224.632371895015</c:v>
                </c:pt>
                <c:pt idx="3">
                  <c:v>40183.936406971981</c:v>
                </c:pt>
                <c:pt idx="4">
                  <c:v>39606.104393811467</c:v>
                </c:pt>
                <c:pt idx="5">
                  <c:v>40550.571028141421</c:v>
                </c:pt>
                <c:pt idx="6">
                  <c:v>39654.684494397974</c:v>
                </c:pt>
                <c:pt idx="7">
                  <c:v>37987.329460298628</c:v>
                </c:pt>
                <c:pt idx="8">
                  <c:v>39509.401778840227</c:v>
                </c:pt>
                <c:pt idx="9">
                  <c:v>44024.02114994463</c:v>
                </c:pt>
                <c:pt idx="10">
                  <c:v>47026.62286441982</c:v>
                </c:pt>
                <c:pt idx="11">
                  <c:v>48050.129863640293</c:v>
                </c:pt>
                <c:pt idx="12">
                  <c:v>47977.942649634744</c:v>
                </c:pt>
                <c:pt idx="13">
                  <c:v>48032.379040722852</c:v>
                </c:pt>
                <c:pt idx="14">
                  <c:v>48158.690334019666</c:v>
                </c:pt>
                <c:pt idx="15">
                  <c:v>48412.664667319419</c:v>
                </c:pt>
                <c:pt idx="16">
                  <c:v>48363.619096001821</c:v>
                </c:pt>
                <c:pt idx="17">
                  <c:v>48425.84542897714</c:v>
                </c:pt>
              </c:numCache>
            </c:numRef>
          </c:val>
        </c:ser>
        <c:ser>
          <c:idx val="4"/>
          <c:order val="2"/>
          <c:tx>
            <c:strRef>
              <c:f>Summary!$C$38</c:f>
              <c:strCache>
                <c:ptCount val="1"/>
                <c:pt idx="0">
                  <c:v>Transmission Losses</c:v>
                </c:pt>
              </c:strCache>
            </c:strRef>
          </c:tx>
          <c:spPr>
            <a:solidFill>
              <a:srgbClr val="ADE0EE">
                <a:alpha val="55000"/>
              </a:srgbClr>
            </a:solidFill>
          </c:spPr>
          <c:dPt>
            <c:idx val="0"/>
            <c:bubble3D val="0"/>
            <c:spPr>
              <a:solidFill>
                <a:srgbClr val="ADE0EE">
                  <a:alpha val="55000"/>
                </a:srgbClr>
              </a:solidFill>
              <a:ln w="3175" cmpd="sng">
                <a:solidFill>
                  <a:srgbClr val="FFFFFF"/>
                </a:solidFill>
                <a:prstDash val="solid"/>
              </a:ln>
            </c:spPr>
          </c:dPt>
          <c:dPt>
            <c:idx val="1"/>
            <c:bubble3D val="0"/>
            <c:spPr>
              <a:solidFill>
                <a:srgbClr val="ADE0EE">
                  <a:alpha val="55000"/>
                </a:srgbClr>
              </a:solidFill>
              <a:ln w="3175" cmpd="sng">
                <a:solidFill>
                  <a:srgbClr val="FFFFFF"/>
                </a:solidFill>
                <a:prstDash val="solid"/>
              </a:ln>
            </c:spPr>
          </c:dPt>
          <c:dPt>
            <c:idx val="2"/>
            <c:bubble3D val="0"/>
            <c:spPr>
              <a:solidFill>
                <a:srgbClr val="ADE0EE">
                  <a:alpha val="55000"/>
                </a:srgbClr>
              </a:solidFill>
              <a:ln w="3175" cmpd="sng">
                <a:solidFill>
                  <a:srgbClr val="FFFFFF"/>
                </a:solidFill>
                <a:prstDash val="solid"/>
              </a:ln>
            </c:spPr>
          </c:dPt>
          <c:dPt>
            <c:idx val="3"/>
            <c:bubble3D val="0"/>
            <c:spPr>
              <a:solidFill>
                <a:srgbClr val="ADE0EE">
                  <a:alpha val="55000"/>
                </a:srgbClr>
              </a:solidFill>
              <a:ln w="3175" cmpd="sng">
                <a:solidFill>
                  <a:srgbClr val="FFFFFF"/>
                </a:solidFill>
                <a:prstDash val="solid"/>
              </a:ln>
            </c:spPr>
          </c:dPt>
          <c:dPt>
            <c:idx val="4"/>
            <c:bubble3D val="0"/>
            <c:spPr>
              <a:solidFill>
                <a:srgbClr val="ADE0EE">
                  <a:alpha val="55000"/>
                </a:srgbClr>
              </a:solidFill>
              <a:ln w="3175" cmpd="sng">
                <a:solidFill>
                  <a:srgbClr val="FFFFFF"/>
                </a:solidFill>
                <a:prstDash val="solid"/>
              </a:ln>
            </c:spPr>
          </c:dPt>
          <c:dPt>
            <c:idx val="5"/>
            <c:bubble3D val="0"/>
            <c:spPr>
              <a:solidFill>
                <a:srgbClr val="ADE0EE">
                  <a:alpha val="55000"/>
                </a:srgbClr>
              </a:solidFill>
              <a:ln w="3175" cmpd="sng">
                <a:solidFill>
                  <a:srgbClr val="FFFFFF"/>
                </a:solidFill>
                <a:prstDash val="solid"/>
              </a:ln>
            </c:spPr>
          </c:dPt>
          <c:dPt>
            <c:idx val="6"/>
            <c:bubble3D val="0"/>
            <c:spPr>
              <a:solidFill>
                <a:srgbClr val="ADE0EE">
                  <a:alpha val="55000"/>
                </a:srgbClr>
              </a:solidFill>
              <a:ln w="3175" cmpd="sng">
                <a:solidFill>
                  <a:srgbClr val="FFFFFF"/>
                </a:solidFill>
                <a:prstDash val="solid"/>
              </a:ln>
            </c:spPr>
          </c:dPt>
          <c:dPt>
            <c:idx val="7"/>
            <c:bubble3D val="0"/>
            <c:spPr>
              <a:solidFill>
                <a:srgbClr val="ADE0EE">
                  <a:alpha val="55000"/>
                </a:srgbClr>
              </a:solidFill>
              <a:ln w="3175" cmpd="sng">
                <a:solidFill>
                  <a:srgbClr val="FFFFFF"/>
                </a:solidFill>
                <a:prstDash val="solid"/>
              </a:ln>
            </c:spPr>
          </c:dPt>
          <c:dPt>
            <c:idx val="8"/>
            <c:bubble3D val="0"/>
            <c:spPr>
              <a:solidFill>
                <a:srgbClr val="ADE0EE">
                  <a:alpha val="55000"/>
                </a:srgbClr>
              </a:solidFill>
              <a:ln w="3175" cmpd="sng">
                <a:solidFill>
                  <a:srgbClr val="FFFFFF"/>
                </a:solidFill>
                <a:prstDash val="solid"/>
              </a:ln>
            </c:spPr>
          </c:dPt>
          <c:dPt>
            <c:idx val="9"/>
            <c:bubble3D val="0"/>
            <c:spPr>
              <a:solidFill>
                <a:srgbClr val="ADE0EE">
                  <a:alpha val="55000"/>
                </a:srgbClr>
              </a:solidFill>
              <a:ln w="3175" cmpd="sng">
                <a:solidFill>
                  <a:srgbClr val="FFFFFF"/>
                </a:solidFill>
                <a:prstDash val="solid"/>
              </a:ln>
            </c:spPr>
          </c:dPt>
          <c:dPt>
            <c:idx val="10"/>
            <c:bubble3D val="0"/>
            <c:spPr>
              <a:solidFill>
                <a:srgbClr val="ADE0EE">
                  <a:alpha val="55000"/>
                </a:srgbClr>
              </a:solidFill>
              <a:ln w="3175" cmpd="sng">
                <a:solidFill>
                  <a:srgbClr val="FFFFFF"/>
                </a:solidFill>
                <a:prstDash val="solid"/>
              </a:ln>
            </c:spPr>
          </c:dPt>
          <c:dPt>
            <c:idx val="11"/>
            <c:bubble3D val="0"/>
            <c:spPr>
              <a:solidFill>
                <a:srgbClr val="ADE0EE">
                  <a:alpha val="55000"/>
                </a:srgbClr>
              </a:solidFill>
              <a:ln w="3175" cmpd="sng">
                <a:solidFill>
                  <a:srgbClr val="FFFFFF"/>
                </a:solidFill>
                <a:prstDash val="solid"/>
              </a:ln>
            </c:spPr>
          </c:dPt>
          <c:dPt>
            <c:idx val="12"/>
            <c:bubble3D val="0"/>
            <c:spPr>
              <a:solidFill>
                <a:srgbClr val="ADE0EE">
                  <a:alpha val="55000"/>
                </a:srgbClr>
              </a:solidFill>
              <a:ln w="3175" cmpd="sng">
                <a:solidFill>
                  <a:srgbClr val="FFFFFF"/>
                </a:solidFill>
                <a:prstDash val="solid"/>
              </a:ln>
            </c:spPr>
          </c:dPt>
          <c:dPt>
            <c:idx val="13"/>
            <c:bubble3D val="0"/>
            <c:spPr>
              <a:solidFill>
                <a:srgbClr val="ADE0EE">
                  <a:alpha val="55000"/>
                </a:srgbClr>
              </a:solidFill>
              <a:ln w="3175" cmpd="sng">
                <a:solidFill>
                  <a:srgbClr val="FFFFFF"/>
                </a:solidFill>
                <a:prstDash val="solid"/>
              </a:ln>
            </c:spPr>
          </c:dPt>
          <c:dPt>
            <c:idx val="14"/>
            <c:bubble3D val="0"/>
            <c:spPr>
              <a:solidFill>
                <a:srgbClr val="ADE0EE">
                  <a:alpha val="55000"/>
                </a:srgbClr>
              </a:solidFill>
              <a:ln w="3175" cmpd="sng">
                <a:solidFill>
                  <a:srgbClr val="FFFFFF"/>
                </a:solidFill>
                <a:prstDash val="solid"/>
              </a:ln>
            </c:spPr>
          </c:dPt>
          <c:dPt>
            <c:idx val="15"/>
            <c:bubble3D val="0"/>
            <c:spPr>
              <a:solidFill>
                <a:srgbClr val="ADE0EE">
                  <a:alpha val="55000"/>
                </a:srgbClr>
              </a:solidFill>
              <a:ln w="3175" cmpd="sng">
                <a:solidFill>
                  <a:srgbClr val="FFFFFF"/>
                </a:solidFill>
                <a:prstDash val="solid"/>
              </a:ln>
            </c:spPr>
          </c:dPt>
          <c:dPt>
            <c:idx val="16"/>
            <c:bubble3D val="0"/>
            <c:spPr>
              <a:solidFill>
                <a:srgbClr val="ADE0EE">
                  <a:alpha val="55000"/>
                </a:srgbClr>
              </a:solidFill>
              <a:ln w="3175" cmpd="sng">
                <a:solidFill>
                  <a:srgbClr val="FFFFFF"/>
                </a:solidFill>
                <a:prstDash val="solid"/>
              </a:ln>
            </c:spPr>
          </c:dPt>
          <c:dPt>
            <c:idx val="17"/>
            <c:bubble3D val="0"/>
            <c:spPr>
              <a:solidFill>
                <a:srgbClr val="ADE0EE">
                  <a:alpha val="55000"/>
                </a:srgbClr>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Summary!$C$39:$C$56</c:f>
              <c:numCache>
                <c:formatCode>_-* #,##0_-;\-* #,##0_-;_-* "-"??_-;_-@_-</c:formatCode>
                <c:ptCount val="18"/>
                <c:pt idx="0">
                  <c:v>5430.6946470000094</c:v>
                </c:pt>
                <c:pt idx="1">
                  <c:v>5322.0030750000005</c:v>
                </c:pt>
                <c:pt idx="2">
                  <c:v>5301.360023499994</c:v>
                </c:pt>
                <c:pt idx="3">
                  <c:v>5256.5524089999944</c:v>
                </c:pt>
                <c:pt idx="4">
                  <c:v>5492.8529155000006</c:v>
                </c:pt>
                <c:pt idx="5">
                  <c:v>5151.8046124999755</c:v>
                </c:pt>
                <c:pt idx="6">
                  <c:v>5060.4715110000088</c:v>
                </c:pt>
                <c:pt idx="7">
                  <c:v>5275.7510531117723</c:v>
                </c:pt>
                <c:pt idx="8">
                  <c:v>5302.5409627229647</c:v>
                </c:pt>
                <c:pt idx="9">
                  <c:v>5494.4944841745346</c:v>
                </c:pt>
                <c:pt idx="10">
                  <c:v>5634.0541835015774</c:v>
                </c:pt>
                <c:pt idx="11">
                  <c:v>5721.1463827240368</c:v>
                </c:pt>
                <c:pt idx="12">
                  <c:v>5774.2141619273534</c:v>
                </c:pt>
                <c:pt idx="13">
                  <c:v>5844.3669965606678</c:v>
                </c:pt>
                <c:pt idx="14">
                  <c:v>5910.067505293021</c:v>
                </c:pt>
                <c:pt idx="15">
                  <c:v>5977.7001547467353</c:v>
                </c:pt>
                <c:pt idx="16">
                  <c:v>6024.5275131304952</c:v>
                </c:pt>
                <c:pt idx="17">
                  <c:v>6053.117064384267</c:v>
                </c:pt>
              </c:numCache>
            </c:numRef>
          </c:val>
        </c:ser>
        <c:ser>
          <c:idx val="5"/>
          <c:order val="3"/>
          <c:tx>
            <c:strRef>
              <c:f>Summary!$D$38</c:f>
              <c:strCache>
                <c:ptCount val="1"/>
                <c:pt idx="0">
                  <c:v>Auxiliary Loads</c:v>
                </c:pt>
              </c:strCache>
            </c:strRef>
          </c:tx>
          <c:spPr>
            <a:solidFill>
              <a:srgbClr val="C41230">
                <a:alpha val="83000"/>
              </a:srgbClr>
            </a:solidFill>
          </c:spPr>
          <c:dPt>
            <c:idx val="0"/>
            <c:bubble3D val="0"/>
            <c:spPr>
              <a:solidFill>
                <a:srgbClr val="C41230">
                  <a:alpha val="83000"/>
                </a:srgbClr>
              </a:solidFill>
              <a:ln w="3175" cmpd="sng">
                <a:solidFill>
                  <a:srgbClr val="FFFFFF"/>
                </a:solidFill>
                <a:prstDash val="solid"/>
              </a:ln>
            </c:spPr>
          </c:dPt>
          <c:dPt>
            <c:idx val="1"/>
            <c:bubble3D val="0"/>
            <c:spPr>
              <a:solidFill>
                <a:srgbClr val="C41230">
                  <a:alpha val="83000"/>
                </a:srgbClr>
              </a:solidFill>
              <a:ln w="3175" cmpd="sng">
                <a:solidFill>
                  <a:srgbClr val="FFFFFF"/>
                </a:solidFill>
                <a:prstDash val="solid"/>
              </a:ln>
            </c:spPr>
          </c:dPt>
          <c:dPt>
            <c:idx val="2"/>
            <c:bubble3D val="0"/>
            <c:spPr>
              <a:solidFill>
                <a:srgbClr val="C41230">
                  <a:alpha val="83000"/>
                </a:srgbClr>
              </a:solidFill>
              <a:ln w="3175" cmpd="sng">
                <a:solidFill>
                  <a:srgbClr val="FFFFFF"/>
                </a:solidFill>
                <a:prstDash val="solid"/>
              </a:ln>
            </c:spPr>
          </c:dPt>
          <c:dPt>
            <c:idx val="3"/>
            <c:bubble3D val="0"/>
            <c:spPr>
              <a:solidFill>
                <a:srgbClr val="C41230">
                  <a:alpha val="83000"/>
                </a:srgbClr>
              </a:solidFill>
              <a:ln w="3175" cmpd="sng">
                <a:solidFill>
                  <a:srgbClr val="FFFFFF"/>
                </a:solidFill>
                <a:prstDash val="solid"/>
              </a:ln>
            </c:spPr>
          </c:dPt>
          <c:dPt>
            <c:idx val="4"/>
            <c:bubble3D val="0"/>
            <c:spPr>
              <a:solidFill>
                <a:srgbClr val="C41230">
                  <a:alpha val="83000"/>
                </a:srgbClr>
              </a:solidFill>
              <a:ln w="3175" cmpd="sng">
                <a:solidFill>
                  <a:srgbClr val="FFFFFF"/>
                </a:solidFill>
                <a:prstDash val="solid"/>
              </a:ln>
            </c:spPr>
          </c:dPt>
          <c:dPt>
            <c:idx val="5"/>
            <c:bubble3D val="0"/>
            <c:spPr>
              <a:solidFill>
                <a:srgbClr val="C41230">
                  <a:alpha val="83000"/>
                </a:srgbClr>
              </a:solidFill>
              <a:ln w="3175" cmpd="sng">
                <a:solidFill>
                  <a:srgbClr val="FFFFFF"/>
                </a:solidFill>
                <a:prstDash val="solid"/>
              </a:ln>
            </c:spPr>
          </c:dPt>
          <c:dPt>
            <c:idx val="6"/>
            <c:bubble3D val="0"/>
            <c:spPr>
              <a:solidFill>
                <a:srgbClr val="C41230">
                  <a:alpha val="83000"/>
                </a:srgbClr>
              </a:solidFill>
              <a:ln w="3175" cmpd="sng">
                <a:solidFill>
                  <a:srgbClr val="FFFFFF"/>
                </a:solidFill>
                <a:prstDash val="solid"/>
              </a:ln>
            </c:spPr>
          </c:dPt>
          <c:dPt>
            <c:idx val="7"/>
            <c:bubble3D val="0"/>
            <c:spPr>
              <a:solidFill>
                <a:srgbClr val="C41230">
                  <a:alpha val="83000"/>
                </a:srgbClr>
              </a:solidFill>
              <a:ln w="3175" cmpd="sng">
                <a:solidFill>
                  <a:srgbClr val="FFFFFF"/>
                </a:solidFill>
                <a:prstDash val="solid"/>
              </a:ln>
            </c:spPr>
          </c:dPt>
          <c:dPt>
            <c:idx val="8"/>
            <c:bubble3D val="0"/>
            <c:spPr>
              <a:solidFill>
                <a:srgbClr val="C41230">
                  <a:alpha val="83000"/>
                </a:srgbClr>
              </a:solidFill>
              <a:ln w="3175" cmpd="sng">
                <a:solidFill>
                  <a:srgbClr val="FFFFFF"/>
                </a:solidFill>
                <a:prstDash val="solid"/>
              </a:ln>
            </c:spPr>
          </c:dPt>
          <c:dPt>
            <c:idx val="9"/>
            <c:bubble3D val="0"/>
            <c:spPr>
              <a:solidFill>
                <a:srgbClr val="C41230">
                  <a:alpha val="83000"/>
                </a:srgbClr>
              </a:solidFill>
              <a:ln w="3175" cmpd="sng">
                <a:solidFill>
                  <a:srgbClr val="FFFFFF"/>
                </a:solidFill>
                <a:prstDash val="solid"/>
              </a:ln>
            </c:spPr>
          </c:dPt>
          <c:dPt>
            <c:idx val="10"/>
            <c:bubble3D val="0"/>
            <c:spPr>
              <a:solidFill>
                <a:srgbClr val="C41230">
                  <a:alpha val="83000"/>
                </a:srgbClr>
              </a:solidFill>
              <a:ln w="3175" cmpd="sng">
                <a:solidFill>
                  <a:srgbClr val="FFFFFF"/>
                </a:solidFill>
                <a:prstDash val="solid"/>
              </a:ln>
            </c:spPr>
          </c:dPt>
          <c:dPt>
            <c:idx val="11"/>
            <c:bubble3D val="0"/>
            <c:spPr>
              <a:solidFill>
                <a:srgbClr val="C41230">
                  <a:alpha val="83000"/>
                </a:srgbClr>
              </a:solidFill>
              <a:ln w="3175" cmpd="sng">
                <a:solidFill>
                  <a:srgbClr val="FFFFFF"/>
                </a:solidFill>
                <a:prstDash val="solid"/>
              </a:ln>
            </c:spPr>
          </c:dPt>
          <c:dPt>
            <c:idx val="12"/>
            <c:bubble3D val="0"/>
            <c:spPr>
              <a:solidFill>
                <a:srgbClr val="C41230">
                  <a:alpha val="83000"/>
                </a:srgbClr>
              </a:solidFill>
              <a:ln w="3175" cmpd="sng">
                <a:solidFill>
                  <a:srgbClr val="FFFFFF"/>
                </a:solidFill>
                <a:prstDash val="solid"/>
              </a:ln>
            </c:spPr>
          </c:dPt>
          <c:dPt>
            <c:idx val="13"/>
            <c:bubble3D val="0"/>
            <c:spPr>
              <a:solidFill>
                <a:srgbClr val="C41230">
                  <a:alpha val="83000"/>
                </a:srgbClr>
              </a:solidFill>
              <a:ln w="3175" cmpd="sng">
                <a:solidFill>
                  <a:srgbClr val="FFFFFF"/>
                </a:solidFill>
                <a:prstDash val="solid"/>
              </a:ln>
            </c:spPr>
          </c:dPt>
          <c:dPt>
            <c:idx val="14"/>
            <c:bubble3D val="0"/>
            <c:spPr>
              <a:solidFill>
                <a:srgbClr val="C41230">
                  <a:alpha val="83000"/>
                </a:srgbClr>
              </a:solidFill>
              <a:ln w="3175" cmpd="sng">
                <a:solidFill>
                  <a:srgbClr val="FFFFFF"/>
                </a:solidFill>
                <a:prstDash val="solid"/>
              </a:ln>
            </c:spPr>
          </c:dPt>
          <c:dPt>
            <c:idx val="15"/>
            <c:bubble3D val="0"/>
            <c:spPr>
              <a:solidFill>
                <a:srgbClr val="C41230">
                  <a:alpha val="83000"/>
                </a:srgbClr>
              </a:solidFill>
              <a:ln w="3175" cmpd="sng">
                <a:solidFill>
                  <a:srgbClr val="FFFFFF"/>
                </a:solidFill>
                <a:prstDash val="solid"/>
              </a:ln>
            </c:spPr>
          </c:dPt>
          <c:dPt>
            <c:idx val="16"/>
            <c:bubble3D val="0"/>
            <c:spPr>
              <a:solidFill>
                <a:srgbClr val="C41230">
                  <a:alpha val="83000"/>
                </a:srgbClr>
              </a:solidFill>
              <a:ln w="3175" cmpd="sng">
                <a:solidFill>
                  <a:srgbClr val="FFFFFF"/>
                </a:solidFill>
                <a:prstDash val="solid"/>
              </a:ln>
            </c:spPr>
          </c:dPt>
          <c:dPt>
            <c:idx val="17"/>
            <c:bubble3D val="0"/>
            <c:spPr>
              <a:solidFill>
                <a:srgbClr val="C41230">
                  <a:alpha val="83000"/>
                </a:srgbClr>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Summary!$D$39:$D$56</c:f>
              <c:numCache>
                <c:formatCode>_-* #,##0_-;\-* #,##0_-;_-* "-"??_-;_-@_-</c:formatCode>
                <c:ptCount val="18"/>
                <c:pt idx="0">
                  <c:v>13179.355526143034</c:v>
                </c:pt>
                <c:pt idx="1">
                  <c:v>13153.894700590001</c:v>
                </c:pt>
                <c:pt idx="2">
                  <c:v>13598.612139729994</c:v>
                </c:pt>
                <c:pt idx="3">
                  <c:v>14242.934882159043</c:v>
                </c:pt>
                <c:pt idx="4">
                  <c:v>13888.546661647983</c:v>
                </c:pt>
                <c:pt idx="5">
                  <c:v>13658.482299386989</c:v>
                </c:pt>
                <c:pt idx="6">
                  <c:v>13196.780492252024</c:v>
                </c:pt>
                <c:pt idx="7">
                  <c:v>12675.255561849497</c:v>
                </c:pt>
                <c:pt idx="8">
                  <c:v>12717.843324537433</c:v>
                </c:pt>
                <c:pt idx="9">
                  <c:v>13170.386286170438</c:v>
                </c:pt>
                <c:pt idx="10">
                  <c:v>12608.031671905221</c:v>
                </c:pt>
                <c:pt idx="11">
                  <c:v>12483.098583774085</c:v>
                </c:pt>
                <c:pt idx="12">
                  <c:v>12308.220491826398</c:v>
                </c:pt>
                <c:pt idx="13">
                  <c:v>12429.643955499125</c:v>
                </c:pt>
                <c:pt idx="14">
                  <c:v>11964.430137629619</c:v>
                </c:pt>
                <c:pt idx="15">
                  <c:v>12110.663459996669</c:v>
                </c:pt>
                <c:pt idx="16">
                  <c:v>12211.703353573226</c:v>
                </c:pt>
                <c:pt idx="17">
                  <c:v>12273.954941600718</c:v>
                </c:pt>
              </c:numCache>
            </c:numRef>
          </c:val>
        </c:ser>
        <c:ser>
          <c:idx val="3"/>
          <c:order val="5"/>
          <c:tx>
            <c:strRef>
              <c:f>Summary!$B$38</c:f>
              <c:strCache>
                <c:ptCount val="1"/>
                <c:pt idx="0">
                  <c:v>Rooftop PV</c:v>
                </c:pt>
              </c:strCache>
            </c:strRef>
          </c:tx>
          <c:spPr>
            <a:solidFill>
              <a:srgbClr val="A9C398">
                <a:alpha val="82000"/>
              </a:srgbClr>
            </a:solidFill>
          </c:spPr>
          <c:dPt>
            <c:idx val="0"/>
            <c:bubble3D val="0"/>
            <c:spPr>
              <a:solidFill>
                <a:srgbClr val="A9C398">
                  <a:alpha val="82000"/>
                </a:srgbClr>
              </a:solidFill>
              <a:ln w="3175" cmpd="sng">
                <a:solidFill>
                  <a:srgbClr val="FFFFFF"/>
                </a:solidFill>
                <a:prstDash val="solid"/>
              </a:ln>
            </c:spPr>
          </c:dPt>
          <c:dPt>
            <c:idx val="1"/>
            <c:bubble3D val="0"/>
            <c:spPr>
              <a:solidFill>
                <a:srgbClr val="A9C398">
                  <a:alpha val="82000"/>
                </a:srgbClr>
              </a:solidFill>
              <a:ln w="3175" cmpd="sng">
                <a:solidFill>
                  <a:srgbClr val="FFFFFF"/>
                </a:solidFill>
                <a:prstDash val="solid"/>
              </a:ln>
            </c:spPr>
          </c:dPt>
          <c:dPt>
            <c:idx val="2"/>
            <c:bubble3D val="0"/>
            <c:spPr>
              <a:solidFill>
                <a:srgbClr val="A9C398">
                  <a:alpha val="82000"/>
                </a:srgbClr>
              </a:solidFill>
              <a:ln w="3175" cmpd="sng">
                <a:solidFill>
                  <a:srgbClr val="FFFFFF"/>
                </a:solidFill>
                <a:prstDash val="solid"/>
              </a:ln>
            </c:spPr>
          </c:dPt>
          <c:dPt>
            <c:idx val="3"/>
            <c:bubble3D val="0"/>
            <c:spPr>
              <a:solidFill>
                <a:srgbClr val="A9C398">
                  <a:alpha val="82000"/>
                </a:srgbClr>
              </a:solidFill>
              <a:ln w="3175" cmpd="sng">
                <a:solidFill>
                  <a:srgbClr val="FFFFFF"/>
                </a:solidFill>
                <a:prstDash val="solid"/>
              </a:ln>
            </c:spPr>
          </c:dPt>
          <c:dPt>
            <c:idx val="4"/>
            <c:bubble3D val="0"/>
            <c:spPr>
              <a:solidFill>
                <a:srgbClr val="A9C398">
                  <a:alpha val="82000"/>
                </a:srgbClr>
              </a:solidFill>
              <a:ln w="3175" cmpd="sng">
                <a:solidFill>
                  <a:srgbClr val="FFFFFF"/>
                </a:solidFill>
                <a:prstDash val="solid"/>
              </a:ln>
            </c:spPr>
          </c:dPt>
          <c:dPt>
            <c:idx val="5"/>
            <c:bubble3D val="0"/>
            <c:spPr>
              <a:solidFill>
                <a:srgbClr val="A9C398">
                  <a:alpha val="82000"/>
                </a:srgbClr>
              </a:solidFill>
              <a:ln w="3175" cmpd="sng">
                <a:solidFill>
                  <a:srgbClr val="FFFFFF"/>
                </a:solidFill>
                <a:prstDash val="solid"/>
              </a:ln>
            </c:spPr>
          </c:dPt>
          <c:dPt>
            <c:idx val="6"/>
            <c:bubble3D val="0"/>
            <c:spPr>
              <a:solidFill>
                <a:srgbClr val="A9C398">
                  <a:alpha val="82000"/>
                </a:srgbClr>
              </a:solidFill>
              <a:ln w="3175" cmpd="sng">
                <a:solidFill>
                  <a:srgbClr val="FFFFFF"/>
                </a:solidFill>
                <a:prstDash val="solid"/>
              </a:ln>
            </c:spPr>
          </c:dPt>
          <c:dPt>
            <c:idx val="7"/>
            <c:bubble3D val="0"/>
            <c:spPr>
              <a:solidFill>
                <a:srgbClr val="A9C398">
                  <a:alpha val="82000"/>
                </a:srgbClr>
              </a:solidFill>
              <a:ln w="3175" cmpd="sng">
                <a:solidFill>
                  <a:srgbClr val="FFFFFF"/>
                </a:solidFill>
                <a:prstDash val="solid"/>
              </a:ln>
            </c:spPr>
          </c:dPt>
          <c:dPt>
            <c:idx val="8"/>
            <c:bubble3D val="0"/>
            <c:spPr>
              <a:solidFill>
                <a:srgbClr val="A9C398">
                  <a:alpha val="82000"/>
                </a:srgbClr>
              </a:solidFill>
              <a:ln w="3175" cmpd="sng">
                <a:solidFill>
                  <a:srgbClr val="FFFFFF"/>
                </a:solidFill>
                <a:prstDash val="solid"/>
              </a:ln>
            </c:spPr>
          </c:dPt>
          <c:dPt>
            <c:idx val="9"/>
            <c:bubble3D val="0"/>
            <c:spPr>
              <a:solidFill>
                <a:srgbClr val="A9C398">
                  <a:alpha val="82000"/>
                </a:srgbClr>
              </a:solidFill>
              <a:ln w="3175" cmpd="sng">
                <a:solidFill>
                  <a:srgbClr val="FFFFFF"/>
                </a:solidFill>
                <a:prstDash val="solid"/>
              </a:ln>
            </c:spPr>
          </c:dPt>
          <c:dPt>
            <c:idx val="10"/>
            <c:bubble3D val="0"/>
            <c:spPr>
              <a:solidFill>
                <a:srgbClr val="A9C398">
                  <a:alpha val="82000"/>
                </a:srgbClr>
              </a:solidFill>
              <a:ln w="3175" cmpd="sng">
                <a:solidFill>
                  <a:srgbClr val="FFFFFF"/>
                </a:solidFill>
                <a:prstDash val="solid"/>
              </a:ln>
            </c:spPr>
          </c:dPt>
          <c:dPt>
            <c:idx val="11"/>
            <c:bubble3D val="0"/>
            <c:spPr>
              <a:solidFill>
                <a:srgbClr val="A9C398">
                  <a:alpha val="82000"/>
                </a:srgbClr>
              </a:solidFill>
              <a:ln w="3175" cmpd="sng">
                <a:solidFill>
                  <a:srgbClr val="FFFFFF"/>
                </a:solidFill>
                <a:prstDash val="solid"/>
              </a:ln>
            </c:spPr>
          </c:dPt>
          <c:dPt>
            <c:idx val="12"/>
            <c:bubble3D val="0"/>
            <c:spPr>
              <a:solidFill>
                <a:srgbClr val="A9C398">
                  <a:alpha val="82000"/>
                </a:srgbClr>
              </a:solidFill>
              <a:ln w="3175" cmpd="sng">
                <a:solidFill>
                  <a:srgbClr val="FFFFFF"/>
                </a:solidFill>
                <a:prstDash val="solid"/>
              </a:ln>
            </c:spPr>
          </c:dPt>
          <c:dPt>
            <c:idx val="13"/>
            <c:bubble3D val="0"/>
            <c:spPr>
              <a:solidFill>
                <a:srgbClr val="A9C398">
                  <a:alpha val="82000"/>
                </a:srgbClr>
              </a:solidFill>
              <a:ln w="3175" cmpd="sng">
                <a:solidFill>
                  <a:srgbClr val="FFFFFF"/>
                </a:solidFill>
                <a:prstDash val="solid"/>
              </a:ln>
            </c:spPr>
          </c:dPt>
          <c:dPt>
            <c:idx val="14"/>
            <c:bubble3D val="0"/>
            <c:spPr>
              <a:solidFill>
                <a:srgbClr val="A9C398">
                  <a:alpha val="82000"/>
                </a:srgbClr>
              </a:solidFill>
              <a:ln w="3175" cmpd="sng">
                <a:solidFill>
                  <a:srgbClr val="FFFFFF"/>
                </a:solidFill>
                <a:prstDash val="solid"/>
              </a:ln>
            </c:spPr>
          </c:dPt>
          <c:dPt>
            <c:idx val="15"/>
            <c:bubble3D val="0"/>
            <c:spPr>
              <a:solidFill>
                <a:srgbClr val="A9C398">
                  <a:alpha val="82000"/>
                </a:srgbClr>
              </a:solidFill>
              <a:ln w="3175" cmpd="sng">
                <a:solidFill>
                  <a:srgbClr val="FFFFFF"/>
                </a:solidFill>
                <a:prstDash val="solid"/>
              </a:ln>
            </c:spPr>
          </c:dPt>
          <c:dPt>
            <c:idx val="16"/>
            <c:bubble3D val="0"/>
            <c:spPr>
              <a:solidFill>
                <a:srgbClr val="A9C398">
                  <a:alpha val="82000"/>
                </a:srgbClr>
              </a:solidFill>
              <a:ln w="3175" cmpd="sng">
                <a:solidFill>
                  <a:srgbClr val="FFFFFF"/>
                </a:solidFill>
                <a:prstDash val="solid"/>
              </a:ln>
            </c:spPr>
          </c:dPt>
          <c:dPt>
            <c:idx val="17"/>
            <c:bubble3D val="0"/>
            <c:spPr>
              <a:solidFill>
                <a:srgbClr val="A9C398">
                  <a:alpha val="82000"/>
                </a:srgbClr>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Summary!$B$39:$B$56</c:f>
              <c:numCache>
                <c:formatCode>_-* #,##0_-;\-* #,##0_-;_-* "-"??_-;_-@_-</c:formatCode>
                <c:ptCount val="18"/>
                <c:pt idx="0">
                  <c:v>0</c:v>
                </c:pt>
                <c:pt idx="1">
                  <c:v>0</c:v>
                </c:pt>
                <c:pt idx="2">
                  <c:v>0</c:v>
                </c:pt>
                <c:pt idx="3">
                  <c:v>22.628586006238937</c:v>
                </c:pt>
                <c:pt idx="4">
                  <c:v>117.84805817172982</c:v>
                </c:pt>
                <c:pt idx="5">
                  <c:v>500.64040480795649</c:v>
                </c:pt>
                <c:pt idx="6">
                  <c:v>1413.0951839517211</c:v>
                </c:pt>
                <c:pt idx="7">
                  <c:v>2683.6082959867917</c:v>
                </c:pt>
                <c:pt idx="8">
                  <c:v>3260.6232131742945</c:v>
                </c:pt>
                <c:pt idx="9">
                  <c:v>3634.3045615712708</c:v>
                </c:pt>
                <c:pt idx="10">
                  <c:v>4020.6732872218377</c:v>
                </c:pt>
                <c:pt idx="11">
                  <c:v>4452.3117927915127</c:v>
                </c:pt>
                <c:pt idx="12">
                  <c:v>4933.7443664982175</c:v>
                </c:pt>
                <c:pt idx="13">
                  <c:v>5482.1705629514818</c:v>
                </c:pt>
                <c:pt idx="14">
                  <c:v>6102.4188736671613</c:v>
                </c:pt>
                <c:pt idx="15">
                  <c:v>6795.3776951261652</c:v>
                </c:pt>
                <c:pt idx="16">
                  <c:v>7433.1922799956046</c:v>
                </c:pt>
                <c:pt idx="17">
                  <c:v>8096.5821835502593</c:v>
                </c:pt>
              </c:numCache>
            </c:numRef>
          </c:val>
        </c:ser>
        <c:ser>
          <c:idx val="6"/>
          <c:order val="6"/>
          <c:tx>
            <c:strRef>
              <c:f>Summary!$H$38</c:f>
              <c:strCache>
                <c:ptCount val="1"/>
                <c:pt idx="0">
                  <c:v>Energy Efficiency</c:v>
                </c:pt>
              </c:strCache>
            </c:strRef>
          </c:tx>
          <c:spPr>
            <a:solidFill>
              <a:srgbClr val="CB7E80"/>
            </a:solidFill>
          </c:spPr>
          <c:dPt>
            <c:idx val="0"/>
            <c:bubble3D val="0"/>
            <c:spPr>
              <a:solidFill>
                <a:srgbClr val="CB7E80"/>
              </a:solidFill>
              <a:ln w="3175" cmpd="sng">
                <a:solidFill>
                  <a:srgbClr val="FFFFFF"/>
                </a:solidFill>
                <a:prstDash val="solid"/>
              </a:ln>
            </c:spPr>
          </c:dPt>
          <c:dPt>
            <c:idx val="1"/>
            <c:bubble3D val="0"/>
            <c:spPr>
              <a:solidFill>
                <a:srgbClr val="CB7E80"/>
              </a:solidFill>
              <a:ln w="3175" cmpd="sng">
                <a:solidFill>
                  <a:srgbClr val="FFFFFF"/>
                </a:solidFill>
                <a:prstDash val="solid"/>
              </a:ln>
            </c:spPr>
          </c:dPt>
          <c:dPt>
            <c:idx val="2"/>
            <c:bubble3D val="0"/>
            <c:spPr>
              <a:solidFill>
                <a:srgbClr val="CB7E80"/>
              </a:solidFill>
              <a:ln w="3175" cmpd="sng">
                <a:solidFill>
                  <a:srgbClr val="FFFFFF"/>
                </a:solidFill>
                <a:prstDash val="solid"/>
              </a:ln>
            </c:spPr>
          </c:dPt>
          <c:dPt>
            <c:idx val="3"/>
            <c:bubble3D val="0"/>
            <c:spPr>
              <a:solidFill>
                <a:srgbClr val="CB7E80"/>
              </a:solidFill>
              <a:ln w="3175" cmpd="sng">
                <a:solidFill>
                  <a:srgbClr val="FFFFFF"/>
                </a:solidFill>
                <a:prstDash val="solid"/>
              </a:ln>
            </c:spPr>
          </c:dPt>
          <c:dPt>
            <c:idx val="4"/>
            <c:bubble3D val="0"/>
            <c:spPr>
              <a:solidFill>
                <a:srgbClr val="CB7E80"/>
              </a:solidFill>
              <a:ln w="3175" cmpd="sng">
                <a:solidFill>
                  <a:srgbClr val="FFFFFF"/>
                </a:solidFill>
                <a:prstDash val="solid"/>
              </a:ln>
            </c:spPr>
          </c:dPt>
          <c:dPt>
            <c:idx val="5"/>
            <c:bubble3D val="0"/>
            <c:spPr>
              <a:solidFill>
                <a:srgbClr val="CB7E80"/>
              </a:solidFill>
              <a:ln w="3175" cmpd="sng">
                <a:solidFill>
                  <a:srgbClr val="FFFFFF"/>
                </a:solidFill>
                <a:prstDash val="solid"/>
              </a:ln>
            </c:spPr>
          </c:dPt>
          <c:dPt>
            <c:idx val="6"/>
            <c:bubble3D val="0"/>
            <c:spPr>
              <a:solidFill>
                <a:srgbClr val="CB7E80"/>
              </a:solidFill>
              <a:ln w="3175" cmpd="sng">
                <a:solidFill>
                  <a:srgbClr val="FFFFFF"/>
                </a:solidFill>
                <a:prstDash val="solid"/>
              </a:ln>
            </c:spPr>
          </c:dPt>
          <c:dPt>
            <c:idx val="7"/>
            <c:bubble3D val="0"/>
            <c:spPr>
              <a:solidFill>
                <a:srgbClr val="CB7E80"/>
              </a:solidFill>
              <a:ln w="3175" cmpd="sng">
                <a:solidFill>
                  <a:srgbClr val="FFFFFF"/>
                </a:solidFill>
                <a:prstDash val="solid"/>
              </a:ln>
            </c:spPr>
          </c:dPt>
          <c:dPt>
            <c:idx val="8"/>
            <c:bubble3D val="0"/>
            <c:spPr>
              <a:solidFill>
                <a:srgbClr val="CB7E80"/>
              </a:solidFill>
              <a:ln w="3175" cmpd="sng">
                <a:solidFill>
                  <a:srgbClr val="FFFFFF"/>
                </a:solidFill>
                <a:prstDash val="solid"/>
              </a:ln>
            </c:spPr>
          </c:dPt>
          <c:dPt>
            <c:idx val="9"/>
            <c:bubble3D val="0"/>
            <c:spPr>
              <a:solidFill>
                <a:srgbClr val="CB7E80"/>
              </a:solidFill>
              <a:ln w="3175" cmpd="sng">
                <a:solidFill>
                  <a:srgbClr val="FFFFFF"/>
                </a:solidFill>
                <a:prstDash val="solid"/>
              </a:ln>
            </c:spPr>
          </c:dPt>
          <c:dPt>
            <c:idx val="10"/>
            <c:bubble3D val="0"/>
            <c:spPr>
              <a:solidFill>
                <a:srgbClr val="CB7E80"/>
              </a:solidFill>
              <a:ln w="3175" cmpd="sng">
                <a:solidFill>
                  <a:srgbClr val="FFFFFF"/>
                </a:solidFill>
                <a:prstDash val="solid"/>
              </a:ln>
            </c:spPr>
          </c:dPt>
          <c:dPt>
            <c:idx val="11"/>
            <c:bubble3D val="0"/>
            <c:spPr>
              <a:solidFill>
                <a:srgbClr val="CB7E80"/>
              </a:solidFill>
              <a:ln w="3175" cmpd="sng">
                <a:solidFill>
                  <a:srgbClr val="FFFFFF"/>
                </a:solidFill>
                <a:prstDash val="solid"/>
              </a:ln>
            </c:spPr>
          </c:dPt>
          <c:dPt>
            <c:idx val="12"/>
            <c:bubble3D val="0"/>
            <c:spPr>
              <a:solidFill>
                <a:srgbClr val="CB7E80"/>
              </a:solidFill>
              <a:ln w="3175" cmpd="sng">
                <a:solidFill>
                  <a:srgbClr val="FFFFFF"/>
                </a:solidFill>
                <a:prstDash val="solid"/>
              </a:ln>
            </c:spPr>
          </c:dPt>
          <c:dPt>
            <c:idx val="13"/>
            <c:bubble3D val="0"/>
            <c:spPr>
              <a:solidFill>
                <a:srgbClr val="CB7E80"/>
              </a:solidFill>
              <a:ln w="3175" cmpd="sng">
                <a:solidFill>
                  <a:srgbClr val="FFFFFF"/>
                </a:solidFill>
                <a:prstDash val="solid"/>
              </a:ln>
            </c:spPr>
          </c:dPt>
          <c:dPt>
            <c:idx val="14"/>
            <c:bubble3D val="0"/>
            <c:spPr>
              <a:solidFill>
                <a:srgbClr val="CB7E80"/>
              </a:solidFill>
              <a:ln w="3175" cmpd="sng">
                <a:solidFill>
                  <a:srgbClr val="FFFFFF"/>
                </a:solidFill>
                <a:prstDash val="solid"/>
              </a:ln>
            </c:spPr>
          </c:dPt>
          <c:dPt>
            <c:idx val="15"/>
            <c:bubble3D val="0"/>
            <c:spPr>
              <a:solidFill>
                <a:srgbClr val="CB7E80"/>
              </a:solidFill>
              <a:ln w="3175" cmpd="sng">
                <a:solidFill>
                  <a:srgbClr val="FFFFFF"/>
                </a:solidFill>
                <a:prstDash val="solid"/>
              </a:ln>
            </c:spPr>
          </c:dPt>
          <c:dPt>
            <c:idx val="16"/>
            <c:bubble3D val="0"/>
            <c:spPr>
              <a:solidFill>
                <a:srgbClr val="CB7E80"/>
              </a:solidFill>
              <a:ln w="3175" cmpd="sng">
                <a:solidFill>
                  <a:srgbClr val="FFFFFF"/>
                </a:solidFill>
                <a:prstDash val="solid"/>
              </a:ln>
            </c:spPr>
          </c:dPt>
          <c:dPt>
            <c:idx val="17"/>
            <c:bubble3D val="0"/>
            <c:spPr>
              <a:solidFill>
                <a:srgbClr val="CB7E80"/>
              </a:solidFill>
              <a:ln w="3175" cmpd="sng">
                <a:solidFill>
                  <a:srgbClr val="FFFFFF"/>
                </a:solidFill>
                <a:prstDash val="solid"/>
              </a:ln>
            </c:spPr>
          </c:dPt>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Summary!$H$39:$H$56</c:f>
              <c:numCache>
                <c:formatCode>_-* #,##0_-;\-* #,##0_-;_-* "-"??_-;_-@_-</c:formatCode>
                <c:ptCount val="18"/>
                <c:pt idx="0">
                  <c:v>0</c:v>
                </c:pt>
                <c:pt idx="1">
                  <c:v>0</c:v>
                </c:pt>
                <c:pt idx="2">
                  <c:v>0</c:v>
                </c:pt>
                <c:pt idx="3">
                  <c:v>0</c:v>
                </c:pt>
                <c:pt idx="4">
                  <c:v>0</c:v>
                </c:pt>
                <c:pt idx="5">
                  <c:v>0</c:v>
                </c:pt>
                <c:pt idx="6">
                  <c:v>0</c:v>
                </c:pt>
                <c:pt idx="7">
                  <c:v>1126.571257322259</c:v>
                </c:pt>
                <c:pt idx="8">
                  <c:v>3241.9572931956809</c:v>
                </c:pt>
                <c:pt idx="9">
                  <c:v>4364.1660335184388</c:v>
                </c:pt>
                <c:pt idx="10">
                  <c:v>5770.5916180962749</c:v>
                </c:pt>
                <c:pt idx="11">
                  <c:v>6831.1830200849918</c:v>
                </c:pt>
                <c:pt idx="12">
                  <c:v>8047.9423650500048</c:v>
                </c:pt>
                <c:pt idx="13">
                  <c:v>9255.4924059913519</c:v>
                </c:pt>
                <c:pt idx="14">
                  <c:v>10463.884177930191</c:v>
                </c:pt>
                <c:pt idx="15">
                  <c:v>11029.676864221354</c:v>
                </c:pt>
                <c:pt idx="16">
                  <c:v>11357.56053552748</c:v>
                </c:pt>
                <c:pt idx="17">
                  <c:v>11873.638381747607</c:v>
                </c:pt>
              </c:numCache>
            </c:numRef>
          </c:val>
        </c:ser>
        <c:dLbls>
          <c:showLegendKey val="0"/>
          <c:showVal val="0"/>
          <c:showCatName val="0"/>
          <c:showSerName val="0"/>
          <c:showPercent val="0"/>
          <c:showBubbleSize val="0"/>
        </c:dLbls>
        <c:axId val="317568128"/>
        <c:axId val="317570048"/>
      </c:areaChart>
      <c:lineChart>
        <c:grouping val="standard"/>
        <c:varyColors val="0"/>
        <c:ser>
          <c:idx val="7"/>
          <c:order val="4"/>
          <c:tx>
            <c:strRef>
              <c:f>Summary!$I$38</c:f>
              <c:strCache>
                <c:ptCount val="1"/>
                <c:pt idx="0">
                  <c:v>Annual energy - as generated</c:v>
                </c:pt>
              </c:strCache>
            </c:strRef>
          </c:tx>
          <c:spPr>
            <a:ln w="19050">
              <a:solidFill>
                <a:srgbClr val="1E4164"/>
              </a:solidFill>
            </a:ln>
          </c:spPr>
          <c:marker>
            <c:symbol val="none"/>
          </c:marker>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Summary!$I$39:$I$56</c:f>
              <c:numCache>
                <c:formatCode>_-* #,##0_-;\-* #,##0_-;_-* "-"??_-;_-@_-</c:formatCode>
                <c:ptCount val="18"/>
                <c:pt idx="0">
                  <c:v>203903.38116150047</c:v>
                </c:pt>
                <c:pt idx="1">
                  <c:v>207130.3310259998</c:v>
                </c:pt>
                <c:pt idx="2">
                  <c:v>208915.28678000037</c:v>
                </c:pt>
                <c:pt idx="3">
                  <c:v>211440.92808599956</c:v>
                </c:pt>
                <c:pt idx="4">
                  <c:v>211588.24576899994</c:v>
                </c:pt>
                <c:pt idx="5">
                  <c:v>209254.71797949975</c:v>
                </c:pt>
                <c:pt idx="6">
                  <c:v>205164.58695049974</c:v>
                </c:pt>
                <c:pt idx="7">
                  <c:v>201573.3351796951</c:v>
                </c:pt>
                <c:pt idx="8">
                  <c:v>202487.99645946902</c:v>
                </c:pt>
                <c:pt idx="9">
                  <c:v>208720.2530268298</c:v>
                </c:pt>
                <c:pt idx="10">
                  <c:v>212335.23185672829</c:v>
                </c:pt>
                <c:pt idx="11">
                  <c:v>214946.08331076754</c:v>
                </c:pt>
                <c:pt idx="12">
                  <c:v>216564.69328394072</c:v>
                </c:pt>
                <c:pt idx="13">
                  <c:v>219097.21481054006</c:v>
                </c:pt>
                <c:pt idx="14">
                  <c:v>220842.84551537054</c:v>
                </c:pt>
                <c:pt idx="15">
                  <c:v>223200.7153933068</c:v>
                </c:pt>
                <c:pt idx="16">
                  <c:v>224880.23540869605</c:v>
                </c:pt>
                <c:pt idx="17">
                  <c:v>225870.27684268297</c:v>
                </c:pt>
              </c:numCache>
            </c:numRef>
          </c:val>
          <c:smooth val="0"/>
        </c:ser>
        <c:ser>
          <c:idx val="0"/>
          <c:order val="7"/>
          <c:tx>
            <c:strRef>
              <c:f>Summary!$J$38</c:f>
              <c:strCache>
                <c:ptCount val="1"/>
                <c:pt idx="0">
                  <c:v>Annual energy - as sent out</c:v>
                </c:pt>
              </c:strCache>
            </c:strRef>
          </c:tx>
          <c:spPr>
            <a:ln w="19050">
              <a:solidFill>
                <a:srgbClr val="C0AF2C"/>
              </a:solidFill>
            </a:ln>
          </c:spPr>
          <c:marker>
            <c:symbol val="none"/>
          </c:marker>
          <c:cat>
            <c:strRef>
              <c:f>Summary!$A$39:$A$56</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Summary!$J$39:$J$56</c:f>
              <c:numCache>
                <c:formatCode>_-* #,##0_-;\-* #,##0_-;_-* "-"??_-;_-@_-</c:formatCode>
                <c:ptCount val="18"/>
                <c:pt idx="0">
                  <c:v>190724.02563535742</c:v>
                </c:pt>
                <c:pt idx="1">
                  <c:v>193976.4363254098</c:v>
                </c:pt>
                <c:pt idx="2">
                  <c:v>195316.67464027039</c:v>
                </c:pt>
                <c:pt idx="3">
                  <c:v>197197.99320384051</c:v>
                </c:pt>
                <c:pt idx="4">
                  <c:v>197699.69910735195</c:v>
                </c:pt>
                <c:pt idx="5">
                  <c:v>195596.23568011276</c:v>
                </c:pt>
                <c:pt idx="6">
                  <c:v>191967.80645824771</c:v>
                </c:pt>
                <c:pt idx="7">
                  <c:v>188898.07961784559</c:v>
                </c:pt>
                <c:pt idx="8">
                  <c:v>189770.15313493158</c:v>
                </c:pt>
                <c:pt idx="9">
                  <c:v>195549.86674065937</c:v>
                </c:pt>
                <c:pt idx="10">
                  <c:v>199727.20018482307</c:v>
                </c:pt>
                <c:pt idx="11">
                  <c:v>202462.98472699345</c:v>
                </c:pt>
                <c:pt idx="12">
                  <c:v>204256.47279211433</c:v>
                </c:pt>
                <c:pt idx="13">
                  <c:v>206667.57085504092</c:v>
                </c:pt>
                <c:pt idx="14">
                  <c:v>208878.41537774092</c:v>
                </c:pt>
                <c:pt idx="15">
                  <c:v>211090.05193331014</c:v>
                </c:pt>
                <c:pt idx="16">
                  <c:v>212668.53205512284</c:v>
                </c:pt>
                <c:pt idx="17">
                  <c:v>213596.32190108226</c:v>
                </c:pt>
              </c:numCache>
            </c:numRef>
          </c:val>
          <c:smooth val="0"/>
        </c:ser>
        <c:dLbls>
          <c:showLegendKey val="0"/>
          <c:showVal val="0"/>
          <c:showCatName val="0"/>
          <c:showSerName val="0"/>
          <c:showPercent val="0"/>
          <c:showBubbleSize val="0"/>
        </c:dLbls>
        <c:marker val="1"/>
        <c:smooth val="0"/>
        <c:axId val="317568128"/>
        <c:axId val="317570048"/>
      </c:lineChart>
      <c:catAx>
        <c:axId val="317568128"/>
        <c:scaling>
          <c:orientation val="minMax"/>
        </c:scaling>
        <c:delete val="0"/>
        <c:axPos val="b"/>
        <c:majorGridlines>
          <c:spPr>
            <a:ln w="12700">
              <a:noFill/>
              <a:prstDash val="solid"/>
            </a:ln>
          </c:spPr>
        </c:majorGridlines>
        <c:title>
          <c:tx>
            <c:rich>
              <a:bodyPr/>
              <a:lstStyle/>
              <a:p>
                <a:pPr>
                  <a:defRPr sz="1200" b="1" i="0">
                    <a:solidFill>
                      <a:srgbClr val="000000"/>
                    </a:solidFill>
                    <a:latin typeface="Arial"/>
                    <a:ea typeface="Arial"/>
                    <a:cs typeface="Arial"/>
                  </a:defRPr>
                </a:pPr>
                <a:r>
                  <a:rPr lang="en-US" sz="1200"/>
                  <a:t>Financial year</a:t>
                </a:r>
              </a:p>
            </c:rich>
          </c:tx>
          <c:layout>
            <c:manualLayout>
              <c:xMode val="edge"/>
              <c:yMode val="edge"/>
              <c:x val="0.49423262803236506"/>
              <c:y val="0.82486768494379692"/>
            </c:manualLayout>
          </c:layout>
          <c:overlay val="0"/>
        </c:title>
        <c:numFmt formatCode="#,##0" sourceLinked="0"/>
        <c:majorTickMark val="out"/>
        <c:minorTickMark val="none"/>
        <c:tickLblPos val="nextTo"/>
        <c:spPr>
          <a:ln w="6350">
            <a:solidFill>
              <a:srgbClr val="948671"/>
            </a:solidFill>
            <a:prstDash val="solid"/>
          </a:ln>
        </c:spPr>
        <c:txPr>
          <a:bodyPr rot="-2700000"/>
          <a:lstStyle/>
          <a:p>
            <a:pPr>
              <a:defRPr sz="1050" b="0" i="0">
                <a:solidFill>
                  <a:srgbClr val="000000"/>
                </a:solidFill>
                <a:latin typeface="Arial"/>
                <a:ea typeface="Arial"/>
                <a:cs typeface="Arial"/>
              </a:defRPr>
            </a:pPr>
            <a:endParaRPr lang="en-US"/>
          </a:p>
        </c:txPr>
        <c:crossAx val="317570048"/>
        <c:crosses val="autoZero"/>
        <c:auto val="1"/>
        <c:lblAlgn val="ctr"/>
        <c:lblOffset val="100"/>
        <c:noMultiLvlLbl val="0"/>
      </c:catAx>
      <c:valAx>
        <c:axId val="317570048"/>
        <c:scaling>
          <c:orientation val="minMax"/>
          <c:min val="140000"/>
        </c:scaling>
        <c:delete val="0"/>
        <c:axPos val="l"/>
        <c:majorGridlines>
          <c:spPr>
            <a:ln w="12700">
              <a:solidFill>
                <a:srgbClr val="EFEBE9"/>
              </a:solidFill>
              <a:prstDash val="solid"/>
            </a:ln>
          </c:spPr>
        </c:majorGridlines>
        <c:numFmt formatCode="#,##0" sourceLinked="0"/>
        <c:majorTickMark val="out"/>
        <c:minorTickMark val="none"/>
        <c:tickLblPos val="nextTo"/>
        <c:spPr>
          <a:ln w="6350">
            <a:solidFill>
              <a:srgbClr val="948671"/>
            </a:solidFill>
            <a:prstDash val="solid"/>
          </a:ln>
        </c:spPr>
        <c:txPr>
          <a:bodyPr/>
          <a:lstStyle/>
          <a:p>
            <a:pPr>
              <a:defRPr sz="1050" b="0" i="0">
                <a:solidFill>
                  <a:srgbClr val="000000"/>
                </a:solidFill>
                <a:latin typeface="Arial"/>
                <a:ea typeface="Arial"/>
                <a:cs typeface="Arial"/>
              </a:defRPr>
            </a:pPr>
            <a:endParaRPr lang="en-US"/>
          </a:p>
        </c:txPr>
        <c:crossAx val="317568128"/>
        <c:crosses val="autoZero"/>
        <c:crossBetween val="midCat"/>
      </c:valAx>
      <c:spPr>
        <a:solidFill>
          <a:srgbClr val="F7F5F5"/>
        </a:solidFill>
      </c:spPr>
    </c:plotArea>
    <c:legend>
      <c:legendPos val="b"/>
      <c:layout>
        <c:manualLayout>
          <c:xMode val="edge"/>
          <c:yMode val="edge"/>
          <c:x val="9.7530613312534042E-2"/>
          <c:y val="0.87417272551802661"/>
          <c:w val="0.86173049506207222"/>
          <c:h val="0.10802109821578376"/>
        </c:manualLayout>
      </c:layout>
      <c:overlay val="1"/>
      <c:spPr>
        <a:solidFill>
          <a:srgbClr val="FFFFFF"/>
        </a:solidFill>
        <a:ln>
          <a:noFill/>
          <a:round/>
        </a:ln>
        <a:effectLst/>
        <a:extLst>
          <a:ext uri="{91240B29-F687-4F45-9708-019B960494DF}">
            <a14:hiddenLine xmlns:a14="http://schemas.microsoft.com/office/drawing/2010/main">
              <a:solidFill>
                <a:srgbClr val="FFFFFF">
                  <a:lumMod val="65000"/>
                </a:srgbClr>
              </a:solidFill>
              <a:round/>
            </a14:hiddenLine>
          </a:ext>
        </a:extLst>
      </c:spPr>
      <c:txPr>
        <a:bodyPr/>
        <a:lstStyle/>
        <a:p>
          <a:pPr>
            <a:defRPr sz="1050" b="0" i="0">
              <a:solidFill>
                <a:srgbClr val="000000"/>
              </a:solidFill>
              <a:latin typeface="Arial"/>
              <a:ea typeface="Arial"/>
              <a:cs typeface="Arial"/>
            </a:defRPr>
          </a:pPr>
          <a:endParaRPr lang="en-US"/>
        </a:p>
      </c:txPr>
    </c:legend>
    <c:plotVisOnly val="1"/>
    <c:dispBlanksAs val="zero"/>
    <c:showDLblsOverMax val="0"/>
  </c:chart>
  <c:spPr>
    <a:solidFill>
      <a:srgbClr val="F7F5F5"/>
    </a:solidFill>
    <a:ln w="9525">
      <a:noFill/>
    </a:ln>
  </c:spPr>
  <c:printSettings>
    <c:headerFooter/>
    <c:pageMargins b="0.75000000000000022" l="0.70000000000000018" r="0.70000000000000018" t="0.75000000000000022" header="0.3000000000000001" footer="0.30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8.8180291564540478E-2"/>
          <c:w val="0.88018912681974126"/>
          <c:h val="0.65973653872265425"/>
        </c:manualLayout>
      </c:layout>
      <c:lineChart>
        <c:grouping val="standard"/>
        <c:varyColors val="0"/>
        <c:ser>
          <c:idx val="3"/>
          <c:order val="0"/>
          <c:tx>
            <c:v>2013 High</c:v>
          </c:tx>
          <c:spPr>
            <a:ln w="28575">
              <a:solidFill>
                <a:schemeClr val="accent1"/>
              </a:solidFill>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PV!$C$7:$C$16</c:f>
              <c:numCache>
                <c:formatCode>_-* #,##0_-;\-* #,##0_-;_-* "-"??_-;_-@_-</c:formatCode>
                <c:ptCount val="10"/>
                <c:pt idx="5">
                  <c:v>3260.6232131742945</c:v>
                </c:pt>
                <c:pt idx="6">
                  <c:v>3634.3045615712708</c:v>
                </c:pt>
                <c:pt idx="7">
                  <c:v>4020.6732872218377</c:v>
                </c:pt>
                <c:pt idx="8">
                  <c:v>4452.3117927915127</c:v>
                </c:pt>
                <c:pt idx="9">
                  <c:v>4933.7443664982175</c:v>
                </c:pt>
              </c:numCache>
            </c:numRef>
          </c:val>
          <c:smooth val="0"/>
        </c:ser>
        <c:ser>
          <c:idx val="2"/>
          <c:order val="1"/>
          <c:tx>
            <c:v>2013 Medium</c:v>
          </c:tx>
          <c:spPr>
            <a:ln w="28575">
              <a:solidFill>
                <a:srgbClr val="FFC000"/>
              </a:solidFill>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PV!$D$7:$D$16</c:f>
              <c:numCache>
                <c:formatCode>_-* #,##0_-;\-* #,##0_-;_-* "-"??_-;_-@_-</c:formatCode>
                <c:ptCount val="10"/>
                <c:pt idx="5">
                  <c:v>3260.6232131742945</c:v>
                </c:pt>
                <c:pt idx="6">
                  <c:v>3634.3045615712708</c:v>
                </c:pt>
                <c:pt idx="7">
                  <c:v>4020.6732872218377</c:v>
                </c:pt>
                <c:pt idx="8">
                  <c:v>4452.3117927915127</c:v>
                </c:pt>
                <c:pt idx="9">
                  <c:v>4933.7443664982175</c:v>
                </c:pt>
              </c:numCache>
            </c:numRef>
          </c:val>
          <c:smooth val="0"/>
        </c:ser>
        <c:ser>
          <c:idx val="1"/>
          <c:order val="2"/>
          <c:tx>
            <c:v>2013 Low</c:v>
          </c:tx>
          <c:spPr>
            <a:ln w="28575">
              <a:solidFill>
                <a:schemeClr val="accent3"/>
              </a:solidFill>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PV!$E$7:$E$16</c:f>
              <c:numCache>
                <c:formatCode>_-* #,##0_-;\-* #,##0_-;_-* "-"??_-;_-@_-</c:formatCode>
                <c:ptCount val="10"/>
                <c:pt idx="5">
                  <c:v>3260.6232131742945</c:v>
                </c:pt>
                <c:pt idx="6">
                  <c:v>3634.3045615712708</c:v>
                </c:pt>
                <c:pt idx="7">
                  <c:v>4020.6732872218377</c:v>
                </c:pt>
                <c:pt idx="8">
                  <c:v>4452.3117927915127</c:v>
                </c:pt>
                <c:pt idx="9">
                  <c:v>4933.7443664982175</c:v>
                </c:pt>
              </c:numCache>
            </c:numRef>
          </c:val>
          <c:smooth val="0"/>
        </c:ser>
        <c:ser>
          <c:idx val="0"/>
          <c:order val="3"/>
          <c:tx>
            <c:v>Actuals</c:v>
          </c:tx>
          <c:spPr>
            <a:ln>
              <a:solidFill>
                <a:schemeClr val="accent4"/>
              </a:solidFill>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PV!$B$7:$B$16</c:f>
              <c:numCache>
                <c:formatCode>_-* #,##0_-;\-* #,##0_-;_-* "-"??_-;_-@_-</c:formatCode>
                <c:ptCount val="10"/>
                <c:pt idx="0">
                  <c:v>22.628586006238937</c:v>
                </c:pt>
                <c:pt idx="1">
                  <c:v>117.84805817172982</c:v>
                </c:pt>
                <c:pt idx="2">
                  <c:v>500.64040480795649</c:v>
                </c:pt>
                <c:pt idx="3">
                  <c:v>1413.0951839517211</c:v>
                </c:pt>
                <c:pt idx="4">
                  <c:v>2683.6082959867917</c:v>
                </c:pt>
              </c:numCache>
            </c:numRef>
          </c:val>
          <c:smooth val="0"/>
        </c:ser>
        <c:ser>
          <c:idx val="4"/>
          <c:order val="4"/>
          <c:tx>
            <c:v>2012 High</c:v>
          </c:tx>
          <c:spPr>
            <a:ln>
              <a:solidFill>
                <a:srgbClr val="F37321"/>
              </a:solidFill>
              <a:prstDash val="dash"/>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2012'!$N$8:$N$17</c:f>
              <c:numCache>
                <c:formatCode>_-* #,##0_-;\-* #,##0_-;_-* "-"??_-;_-@_-</c:formatCode>
                <c:ptCount val="10"/>
                <c:pt idx="4">
                  <c:v>2473.2030399210266</c:v>
                </c:pt>
                <c:pt idx="5">
                  <c:v>2766.2781629947449</c:v>
                </c:pt>
                <c:pt idx="6">
                  <c:v>3050.9847010611384</c:v>
                </c:pt>
                <c:pt idx="7">
                  <c:v>3437.4668421612414</c:v>
                </c:pt>
                <c:pt idx="8">
                  <c:v>3890.3013226396552</c:v>
                </c:pt>
                <c:pt idx="9">
                  <c:v>4485.2298033711259</c:v>
                </c:pt>
              </c:numCache>
            </c:numRef>
          </c:val>
          <c:smooth val="0"/>
        </c:ser>
        <c:ser>
          <c:idx val="5"/>
          <c:order val="5"/>
          <c:tx>
            <c:v>2012 Medium</c:v>
          </c:tx>
          <c:spPr>
            <a:ln>
              <a:solidFill>
                <a:srgbClr val="FFC000"/>
              </a:solidFill>
              <a:prstDash val="dash"/>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2012'!$N$8:$N$17</c:f>
              <c:numCache>
                <c:formatCode>_-* #,##0_-;\-* #,##0_-;_-* "-"??_-;_-@_-</c:formatCode>
                <c:ptCount val="10"/>
                <c:pt idx="4">
                  <c:v>2473.2030399210266</c:v>
                </c:pt>
                <c:pt idx="5">
                  <c:v>2766.2781629947449</c:v>
                </c:pt>
                <c:pt idx="6">
                  <c:v>3050.9847010611384</c:v>
                </c:pt>
                <c:pt idx="7">
                  <c:v>3437.4668421612414</c:v>
                </c:pt>
                <c:pt idx="8">
                  <c:v>3890.3013226396552</c:v>
                </c:pt>
                <c:pt idx="9">
                  <c:v>4485.2298033711259</c:v>
                </c:pt>
              </c:numCache>
            </c:numRef>
          </c:val>
          <c:smooth val="0"/>
        </c:ser>
        <c:ser>
          <c:idx val="6"/>
          <c:order val="6"/>
          <c:tx>
            <c:v>2012 Low</c:v>
          </c:tx>
          <c:spPr>
            <a:ln>
              <a:solidFill>
                <a:schemeClr val="accent3"/>
              </a:solidFill>
              <a:prstDash val="dash"/>
            </a:ln>
          </c:spPr>
          <c:marker>
            <c:symbol val="none"/>
          </c:marker>
          <c:cat>
            <c:strRef>
              <c:f>PV!$A$7:$A$16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2012'!$N$8:$N$17</c:f>
              <c:numCache>
                <c:formatCode>_-* #,##0_-;\-* #,##0_-;_-* "-"??_-;_-@_-</c:formatCode>
                <c:ptCount val="10"/>
                <c:pt idx="4">
                  <c:v>2473.2030399210266</c:v>
                </c:pt>
                <c:pt idx="5">
                  <c:v>2766.2781629947449</c:v>
                </c:pt>
                <c:pt idx="6">
                  <c:v>3050.9847010611384</c:v>
                </c:pt>
                <c:pt idx="7">
                  <c:v>3437.4668421612414</c:v>
                </c:pt>
                <c:pt idx="8">
                  <c:v>3890.3013226396552</c:v>
                </c:pt>
                <c:pt idx="9">
                  <c:v>4485.2298033711259</c:v>
                </c:pt>
              </c:numCache>
            </c:numRef>
          </c:val>
          <c:smooth val="0"/>
        </c:ser>
        <c:dLbls>
          <c:showLegendKey val="0"/>
          <c:showVal val="0"/>
          <c:showCatName val="0"/>
          <c:showSerName val="0"/>
          <c:showPercent val="0"/>
          <c:showBubbleSize val="0"/>
        </c:dLbls>
        <c:marker val="1"/>
        <c:smooth val="0"/>
        <c:axId val="322016384"/>
        <c:axId val="322018304"/>
      </c:lineChart>
      <c:catAx>
        <c:axId val="322016384"/>
        <c:scaling>
          <c:orientation val="minMax"/>
        </c:scaling>
        <c:delete val="0"/>
        <c:axPos val="b"/>
        <c:title>
          <c:tx>
            <c:rich>
              <a:bodyPr/>
              <a:lstStyle/>
              <a:p>
                <a:pPr>
                  <a:defRPr sz="1100"/>
                </a:pPr>
                <a:r>
                  <a:rPr lang="en-AU" sz="1100"/>
                  <a:t>Year</a:t>
                </a:r>
              </a:p>
            </c:rich>
          </c:tx>
          <c:layout>
            <c:manualLayout>
              <c:xMode val="edge"/>
              <c:yMode val="edge"/>
              <c:x val="0.44530121017574004"/>
              <c:y val="0.85834957045245808"/>
            </c:manualLayout>
          </c:layout>
          <c:overlay val="0"/>
        </c:title>
        <c:numFmt formatCode="0" sourceLinked="1"/>
        <c:majorTickMark val="out"/>
        <c:minorTickMark val="none"/>
        <c:tickLblPos val="nextTo"/>
        <c:crossAx val="322018304"/>
        <c:crosses val="autoZero"/>
        <c:auto val="1"/>
        <c:lblAlgn val="ctr"/>
        <c:lblOffset val="100"/>
        <c:noMultiLvlLbl val="0"/>
      </c:catAx>
      <c:valAx>
        <c:axId val="32201830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322016384"/>
        <c:crosses val="autoZero"/>
        <c:crossBetween val="between"/>
      </c:valAx>
    </c:plotArea>
    <c:legend>
      <c:legendPos val="b"/>
      <c:layout>
        <c:manualLayout>
          <c:xMode val="edge"/>
          <c:yMode val="edge"/>
          <c:x val="3.8106299212598428E-2"/>
          <c:y val="0.90713980640845038"/>
          <c:w val="0.94867441384058859"/>
          <c:h val="9.2860193591549664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28007359659927"/>
          <c:y val="8.7765461957508437E-2"/>
          <c:w val="0.88370277949536113"/>
          <c:h val="0.67332242431358524"/>
        </c:manualLayout>
      </c:layout>
      <c:lineChart>
        <c:grouping val="standard"/>
        <c:varyColors val="0"/>
        <c:ser>
          <c:idx val="3"/>
          <c:order val="0"/>
          <c:tx>
            <c:v>2013 High</c:v>
          </c:tx>
          <c:spPr>
            <a:ln w="28575">
              <a:solidFill>
                <a:schemeClr val="accent1"/>
              </a:solidFill>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PV!$C$4:$C$21</c:f>
              <c:numCache>
                <c:formatCode>_-* #,##0_-;\-* #,##0_-;_-* "-"??_-;_-@_-</c:formatCode>
                <c:ptCount val="18"/>
                <c:pt idx="8">
                  <c:v>3260.6232131742945</c:v>
                </c:pt>
                <c:pt idx="9">
                  <c:v>3634.3045615712708</c:v>
                </c:pt>
                <c:pt idx="10">
                  <c:v>4020.6732872218377</c:v>
                </c:pt>
                <c:pt idx="11">
                  <c:v>4452.3117927915127</c:v>
                </c:pt>
                <c:pt idx="12">
                  <c:v>4933.7443664982175</c:v>
                </c:pt>
                <c:pt idx="13">
                  <c:v>5482.1705629514818</c:v>
                </c:pt>
                <c:pt idx="14">
                  <c:v>6102.4188736671613</c:v>
                </c:pt>
                <c:pt idx="15">
                  <c:v>6795.3776951261652</c:v>
                </c:pt>
                <c:pt idx="16">
                  <c:v>7433.1922799956046</c:v>
                </c:pt>
                <c:pt idx="17">
                  <c:v>8096.5821835502593</c:v>
                </c:pt>
              </c:numCache>
            </c:numRef>
          </c:val>
          <c:smooth val="0"/>
        </c:ser>
        <c:ser>
          <c:idx val="2"/>
          <c:order val="1"/>
          <c:tx>
            <c:v>2013 Medium</c:v>
          </c:tx>
          <c:spPr>
            <a:ln w="28575">
              <a:solidFill>
                <a:srgbClr val="FFC000"/>
              </a:solidFill>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PV!$D$4:$D$21</c:f>
              <c:numCache>
                <c:formatCode>_-* #,##0_-;\-* #,##0_-;_-* "-"??_-;_-@_-</c:formatCode>
                <c:ptCount val="18"/>
                <c:pt idx="8">
                  <c:v>3260.6232131742945</c:v>
                </c:pt>
                <c:pt idx="9">
                  <c:v>3634.3045615712708</c:v>
                </c:pt>
                <c:pt idx="10">
                  <c:v>4020.6732872218377</c:v>
                </c:pt>
                <c:pt idx="11">
                  <c:v>4452.3117927915127</c:v>
                </c:pt>
                <c:pt idx="12">
                  <c:v>4933.7443664982175</c:v>
                </c:pt>
                <c:pt idx="13">
                  <c:v>5482.1705629514818</c:v>
                </c:pt>
                <c:pt idx="14">
                  <c:v>6102.4188736671613</c:v>
                </c:pt>
                <c:pt idx="15">
                  <c:v>6795.3776951261652</c:v>
                </c:pt>
                <c:pt idx="16">
                  <c:v>7433.1922799956046</c:v>
                </c:pt>
                <c:pt idx="17">
                  <c:v>8096.5821835502593</c:v>
                </c:pt>
              </c:numCache>
            </c:numRef>
          </c:val>
          <c:smooth val="0"/>
        </c:ser>
        <c:ser>
          <c:idx val="1"/>
          <c:order val="2"/>
          <c:tx>
            <c:v>2013 Low</c:v>
          </c:tx>
          <c:spPr>
            <a:ln w="28575">
              <a:solidFill>
                <a:schemeClr val="accent3"/>
              </a:solidFill>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PV!$E$4:$E$21</c:f>
              <c:numCache>
                <c:formatCode>_-* #,##0_-;\-* #,##0_-;_-* "-"??_-;_-@_-</c:formatCode>
                <c:ptCount val="18"/>
                <c:pt idx="8">
                  <c:v>3260.6232131742945</c:v>
                </c:pt>
                <c:pt idx="9">
                  <c:v>3634.3045615712708</c:v>
                </c:pt>
                <c:pt idx="10">
                  <c:v>4020.6732872218377</c:v>
                </c:pt>
                <c:pt idx="11">
                  <c:v>4452.3117927915127</c:v>
                </c:pt>
                <c:pt idx="12">
                  <c:v>4933.7443664982175</c:v>
                </c:pt>
                <c:pt idx="13">
                  <c:v>5482.1705629514818</c:v>
                </c:pt>
                <c:pt idx="14">
                  <c:v>6102.4188736671613</c:v>
                </c:pt>
                <c:pt idx="15">
                  <c:v>6795.3776951261652</c:v>
                </c:pt>
                <c:pt idx="16">
                  <c:v>7433.1922799956046</c:v>
                </c:pt>
                <c:pt idx="17">
                  <c:v>8096.5821835502593</c:v>
                </c:pt>
              </c:numCache>
            </c:numRef>
          </c:val>
          <c:smooth val="0"/>
        </c:ser>
        <c:ser>
          <c:idx val="0"/>
          <c:order val="3"/>
          <c:tx>
            <c:v>Actuals</c:v>
          </c:tx>
          <c:spPr>
            <a:ln>
              <a:solidFill>
                <a:schemeClr val="accent4"/>
              </a:solidFill>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PV!$B$4:$B$21</c:f>
              <c:numCache>
                <c:formatCode>_-* #,##0_-;\-* #,##0_-;_-* "-"??_-;_-@_-</c:formatCode>
                <c:ptCount val="18"/>
                <c:pt idx="0">
                  <c:v>0</c:v>
                </c:pt>
                <c:pt idx="1">
                  <c:v>0</c:v>
                </c:pt>
                <c:pt idx="2">
                  <c:v>0</c:v>
                </c:pt>
                <c:pt idx="3">
                  <c:v>22.628586006238937</c:v>
                </c:pt>
                <c:pt idx="4">
                  <c:v>117.84805817172982</c:v>
                </c:pt>
                <c:pt idx="5">
                  <c:v>500.64040480795649</c:v>
                </c:pt>
                <c:pt idx="6">
                  <c:v>1413.0951839517211</c:v>
                </c:pt>
                <c:pt idx="7">
                  <c:v>2683.6082959867917</c:v>
                </c:pt>
              </c:numCache>
            </c:numRef>
          </c:val>
          <c:smooth val="0"/>
        </c:ser>
        <c:ser>
          <c:idx val="4"/>
          <c:order val="4"/>
          <c:tx>
            <c:v>2012 High</c:v>
          </c:tx>
          <c:spPr>
            <a:ln>
              <a:solidFill>
                <a:srgbClr val="F37321"/>
              </a:solidFill>
              <a:prstDash val="dash"/>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2012'!$N$5:$N$22</c:f>
              <c:numCache>
                <c:formatCode>_-* #,##0_-;\-* #,##0_-;_-* "-"??_-;_-@_-</c:formatCode>
                <c:ptCount val="18"/>
                <c:pt idx="7">
                  <c:v>2473.2030399210266</c:v>
                </c:pt>
                <c:pt idx="8">
                  <c:v>2766.2781629947449</c:v>
                </c:pt>
                <c:pt idx="9">
                  <c:v>3050.9847010611384</c:v>
                </c:pt>
                <c:pt idx="10">
                  <c:v>3437.4668421612414</c:v>
                </c:pt>
                <c:pt idx="11">
                  <c:v>3890.3013226396552</c:v>
                </c:pt>
                <c:pt idx="12">
                  <c:v>4485.2298033711259</c:v>
                </c:pt>
                <c:pt idx="13">
                  <c:v>5157.599846824035</c:v>
                </c:pt>
                <c:pt idx="14">
                  <c:v>5921.8183008843289</c:v>
                </c:pt>
                <c:pt idx="15">
                  <c:v>6732.1786528601979</c:v>
                </c:pt>
                <c:pt idx="16">
                  <c:v>7558.0850732617328</c:v>
                </c:pt>
                <c:pt idx="17">
                  <c:v>8407.9568323063195</c:v>
                </c:pt>
              </c:numCache>
            </c:numRef>
          </c:val>
          <c:smooth val="0"/>
        </c:ser>
        <c:ser>
          <c:idx val="5"/>
          <c:order val="5"/>
          <c:tx>
            <c:v>2012 Medium</c:v>
          </c:tx>
          <c:spPr>
            <a:ln>
              <a:solidFill>
                <a:srgbClr val="FFC000"/>
              </a:solidFill>
              <a:prstDash val="dash"/>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2012'!$N$5:$N$22</c:f>
              <c:numCache>
                <c:formatCode>_-* #,##0_-;\-* #,##0_-;_-* "-"??_-;_-@_-</c:formatCode>
                <c:ptCount val="18"/>
                <c:pt idx="7">
                  <c:v>2473.2030399210266</c:v>
                </c:pt>
                <c:pt idx="8">
                  <c:v>2766.2781629947449</c:v>
                </c:pt>
                <c:pt idx="9">
                  <c:v>3050.9847010611384</c:v>
                </c:pt>
                <c:pt idx="10">
                  <c:v>3437.4668421612414</c:v>
                </c:pt>
                <c:pt idx="11">
                  <c:v>3890.3013226396552</c:v>
                </c:pt>
                <c:pt idx="12">
                  <c:v>4485.2298033711259</c:v>
                </c:pt>
                <c:pt idx="13">
                  <c:v>5157.599846824035</c:v>
                </c:pt>
                <c:pt idx="14">
                  <c:v>5921.8183008843289</c:v>
                </c:pt>
                <c:pt idx="15">
                  <c:v>6732.1786528601979</c:v>
                </c:pt>
                <c:pt idx="16">
                  <c:v>7558.0850732617328</c:v>
                </c:pt>
                <c:pt idx="17">
                  <c:v>8407.9568323063195</c:v>
                </c:pt>
              </c:numCache>
            </c:numRef>
          </c:val>
          <c:smooth val="0"/>
        </c:ser>
        <c:ser>
          <c:idx val="6"/>
          <c:order val="6"/>
          <c:tx>
            <c:v>2012 Low</c:v>
          </c:tx>
          <c:spPr>
            <a:ln>
              <a:solidFill>
                <a:schemeClr val="accent3"/>
              </a:solidFill>
              <a:prstDash val="dash"/>
            </a:ln>
          </c:spPr>
          <c:marker>
            <c:symbol val="none"/>
          </c:marker>
          <c:cat>
            <c:strRef>
              <c:f>PV!$A$4:$A$21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2012'!$N$5:$N$22</c:f>
              <c:numCache>
                <c:formatCode>_-* #,##0_-;\-* #,##0_-;_-* "-"??_-;_-@_-</c:formatCode>
                <c:ptCount val="18"/>
                <c:pt idx="7">
                  <c:v>2473.2030399210266</c:v>
                </c:pt>
                <c:pt idx="8">
                  <c:v>2766.2781629947449</c:v>
                </c:pt>
                <c:pt idx="9">
                  <c:v>3050.9847010611384</c:v>
                </c:pt>
                <c:pt idx="10">
                  <c:v>3437.4668421612414</c:v>
                </c:pt>
                <c:pt idx="11">
                  <c:v>3890.3013226396552</c:v>
                </c:pt>
                <c:pt idx="12">
                  <c:v>4485.2298033711259</c:v>
                </c:pt>
                <c:pt idx="13">
                  <c:v>5157.599846824035</c:v>
                </c:pt>
                <c:pt idx="14">
                  <c:v>5921.8183008843289</c:v>
                </c:pt>
                <c:pt idx="15">
                  <c:v>6732.1786528601979</c:v>
                </c:pt>
                <c:pt idx="16">
                  <c:v>7558.0850732617328</c:v>
                </c:pt>
                <c:pt idx="17">
                  <c:v>8407.9568323063195</c:v>
                </c:pt>
              </c:numCache>
            </c:numRef>
          </c:val>
          <c:smooth val="0"/>
        </c:ser>
        <c:dLbls>
          <c:showLegendKey val="0"/>
          <c:showVal val="0"/>
          <c:showCatName val="0"/>
          <c:showSerName val="0"/>
          <c:showPercent val="0"/>
          <c:showBubbleSize val="0"/>
        </c:dLbls>
        <c:marker val="1"/>
        <c:smooth val="0"/>
        <c:axId val="322157952"/>
        <c:axId val="322159744"/>
      </c:lineChart>
      <c:catAx>
        <c:axId val="322157952"/>
        <c:scaling>
          <c:orientation val="minMax"/>
        </c:scaling>
        <c:delete val="0"/>
        <c:axPos val="b"/>
        <c:numFmt formatCode="0" sourceLinked="1"/>
        <c:majorTickMark val="out"/>
        <c:minorTickMark val="none"/>
        <c:tickLblPos val="nextTo"/>
        <c:txPr>
          <a:bodyPr rot="-2700000"/>
          <a:lstStyle/>
          <a:p>
            <a:pPr>
              <a:defRPr/>
            </a:pPr>
            <a:endParaRPr lang="en-US"/>
          </a:p>
        </c:txPr>
        <c:crossAx val="322159744"/>
        <c:crosses val="autoZero"/>
        <c:auto val="1"/>
        <c:lblAlgn val="ctr"/>
        <c:lblOffset val="100"/>
        <c:noMultiLvlLbl val="0"/>
      </c:catAx>
      <c:valAx>
        <c:axId val="322159744"/>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5.2458606030041262E-4"/>
              <c:y val="0.24041052030390964"/>
            </c:manualLayout>
          </c:layout>
          <c:overlay val="0"/>
        </c:title>
        <c:numFmt formatCode="#,##0" sourceLinked="0"/>
        <c:majorTickMark val="out"/>
        <c:minorTickMark val="none"/>
        <c:tickLblPos val="nextTo"/>
        <c:crossAx val="322157952"/>
        <c:crosses val="autoZero"/>
        <c:crossBetween val="between"/>
      </c:valAx>
    </c:plotArea>
    <c:legend>
      <c:legendPos val="b"/>
      <c:layout>
        <c:manualLayout>
          <c:xMode val="edge"/>
          <c:yMode val="edge"/>
          <c:x val="9.3438899152162011E-2"/>
          <c:y val="0.91797823195829231"/>
          <c:w val="0.84369020260473893"/>
          <c:h val="7.555712185128464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8.6273822540506764E-2"/>
          <c:w val="0.88018912681974126"/>
          <c:h val="0.66164294208214969"/>
        </c:manualLayout>
      </c:layout>
      <c:lineChart>
        <c:grouping val="standard"/>
        <c:varyColors val="0"/>
        <c:ser>
          <c:idx val="3"/>
          <c:order val="0"/>
          <c:tx>
            <c:v>2013 High</c:v>
          </c:tx>
          <c:spPr>
            <a:ln w="28575">
              <a:solidFill>
                <a:schemeClr val="accent1"/>
              </a:solidFill>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EE!$C$7:$C$16</c:f>
              <c:numCache>
                <c:formatCode>_-* #,##0_-;\-* #,##0_-;_-* "-"??_-;_-@_-</c:formatCode>
                <c:ptCount val="10"/>
                <c:pt idx="5">
                  <c:v>3241.9572931956809</c:v>
                </c:pt>
                <c:pt idx="6">
                  <c:v>4364.1660335184388</c:v>
                </c:pt>
                <c:pt idx="7">
                  <c:v>5770.5916180962749</c:v>
                </c:pt>
                <c:pt idx="8">
                  <c:v>6831.1830200849918</c:v>
                </c:pt>
                <c:pt idx="9">
                  <c:v>8047.9423650500048</c:v>
                </c:pt>
              </c:numCache>
            </c:numRef>
          </c:val>
          <c:smooth val="0"/>
        </c:ser>
        <c:ser>
          <c:idx val="2"/>
          <c:order val="1"/>
          <c:tx>
            <c:v>2013 Medium</c:v>
          </c:tx>
          <c:spPr>
            <a:ln w="28575">
              <a:solidFill>
                <a:srgbClr val="FFC000"/>
              </a:solidFill>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EE!$D$7:$D$16</c:f>
              <c:numCache>
                <c:formatCode>_-* #,##0_-;\-* #,##0_-;_-* "-"??_-;_-@_-</c:formatCode>
                <c:ptCount val="10"/>
                <c:pt idx="5">
                  <c:v>3241.9572931956809</c:v>
                </c:pt>
                <c:pt idx="6">
                  <c:v>4364.1660335184388</c:v>
                </c:pt>
                <c:pt idx="7">
                  <c:v>5770.5916180962749</c:v>
                </c:pt>
                <c:pt idx="8">
                  <c:v>6831.1830200849918</c:v>
                </c:pt>
                <c:pt idx="9">
                  <c:v>8047.9423650500048</c:v>
                </c:pt>
              </c:numCache>
            </c:numRef>
          </c:val>
          <c:smooth val="0"/>
        </c:ser>
        <c:ser>
          <c:idx val="1"/>
          <c:order val="2"/>
          <c:tx>
            <c:v>2013 Low</c:v>
          </c:tx>
          <c:spPr>
            <a:ln w="28575">
              <a:solidFill>
                <a:schemeClr val="accent3"/>
              </a:solidFill>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EE!$E$7:$E$16</c:f>
              <c:numCache>
                <c:formatCode>_-* #,##0_-;\-* #,##0_-;_-* "-"??_-;_-@_-</c:formatCode>
                <c:ptCount val="10"/>
                <c:pt idx="5">
                  <c:v>3241.9572931956809</c:v>
                </c:pt>
                <c:pt idx="6">
                  <c:v>4364.1660335184388</c:v>
                </c:pt>
                <c:pt idx="7">
                  <c:v>5770.5916180962749</c:v>
                </c:pt>
                <c:pt idx="8">
                  <c:v>6831.1830200849918</c:v>
                </c:pt>
                <c:pt idx="9">
                  <c:v>8047.9423650500048</c:v>
                </c:pt>
              </c:numCache>
            </c:numRef>
          </c:val>
          <c:smooth val="0"/>
        </c:ser>
        <c:ser>
          <c:idx val="0"/>
          <c:order val="3"/>
          <c:tx>
            <c:v>Actuals</c:v>
          </c:tx>
          <c:spPr>
            <a:ln>
              <a:solidFill>
                <a:schemeClr val="accent4"/>
              </a:solidFill>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EE!$B$7:$B$16</c:f>
              <c:numCache>
                <c:formatCode>_-* #,##0_-;\-* #,##0_-;_-* "-"??_-;_-@_-</c:formatCode>
                <c:ptCount val="10"/>
                <c:pt idx="0">
                  <c:v>0</c:v>
                </c:pt>
                <c:pt idx="1">
                  <c:v>0</c:v>
                </c:pt>
                <c:pt idx="2">
                  <c:v>0</c:v>
                </c:pt>
                <c:pt idx="3">
                  <c:v>0</c:v>
                </c:pt>
                <c:pt idx="4">
                  <c:v>1126.571257322259</c:v>
                </c:pt>
              </c:numCache>
            </c:numRef>
          </c:val>
          <c:smooth val="0"/>
        </c:ser>
        <c:ser>
          <c:idx val="4"/>
          <c:order val="4"/>
          <c:tx>
            <c:v>2012 High</c:v>
          </c:tx>
          <c:spPr>
            <a:ln>
              <a:solidFill>
                <a:srgbClr val="F37321"/>
              </a:solidFill>
              <a:prstDash val="dash"/>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2012'!$U$8:$U$17</c:f>
              <c:numCache>
                <c:formatCode>_-* #,##0_-;\-* #,##0_-;_-* "-"??_-;_-@_-</c:formatCode>
                <c:ptCount val="10"/>
                <c:pt idx="4">
                  <c:v>1587.6892334261931</c:v>
                </c:pt>
                <c:pt idx="5">
                  <c:v>2353.9896225087205</c:v>
                </c:pt>
                <c:pt idx="6">
                  <c:v>3047.7505375911592</c:v>
                </c:pt>
                <c:pt idx="7">
                  <c:v>3735.2769072746755</c:v>
                </c:pt>
                <c:pt idx="8">
                  <c:v>4419.9357950278809</c:v>
                </c:pt>
                <c:pt idx="9">
                  <c:v>5100.907039593666</c:v>
                </c:pt>
              </c:numCache>
            </c:numRef>
          </c:val>
          <c:smooth val="0"/>
        </c:ser>
        <c:ser>
          <c:idx val="5"/>
          <c:order val="5"/>
          <c:tx>
            <c:v>2012 Medium</c:v>
          </c:tx>
          <c:spPr>
            <a:ln>
              <a:solidFill>
                <a:srgbClr val="FFC000"/>
              </a:solidFill>
              <a:prstDash val="dash"/>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2012'!$U$8:$U$17</c:f>
              <c:numCache>
                <c:formatCode>_-* #,##0_-;\-* #,##0_-;_-* "-"??_-;_-@_-</c:formatCode>
                <c:ptCount val="10"/>
                <c:pt idx="4">
                  <c:v>1587.6892334261931</c:v>
                </c:pt>
                <c:pt idx="5">
                  <c:v>2353.9896225087205</c:v>
                </c:pt>
                <c:pt idx="6">
                  <c:v>3047.7505375911592</c:v>
                </c:pt>
                <c:pt idx="7">
                  <c:v>3735.2769072746755</c:v>
                </c:pt>
                <c:pt idx="8">
                  <c:v>4419.9357950278809</c:v>
                </c:pt>
                <c:pt idx="9">
                  <c:v>5100.907039593666</c:v>
                </c:pt>
              </c:numCache>
            </c:numRef>
          </c:val>
          <c:smooth val="0"/>
        </c:ser>
        <c:ser>
          <c:idx val="6"/>
          <c:order val="6"/>
          <c:tx>
            <c:v>2012 Low</c:v>
          </c:tx>
          <c:spPr>
            <a:ln>
              <a:solidFill>
                <a:schemeClr val="accent3"/>
              </a:solidFill>
              <a:prstDash val="dash"/>
            </a:ln>
          </c:spPr>
          <c:marker>
            <c:symbol val="none"/>
          </c:marker>
          <c:cat>
            <c:strRef>
              <c:f>EE!$A$7:$A$16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2012'!$U$8:$U$17</c:f>
              <c:numCache>
                <c:formatCode>_-* #,##0_-;\-* #,##0_-;_-* "-"??_-;_-@_-</c:formatCode>
                <c:ptCount val="10"/>
                <c:pt idx="4">
                  <c:v>1587.6892334261931</c:v>
                </c:pt>
                <c:pt idx="5">
                  <c:v>2353.9896225087205</c:v>
                </c:pt>
                <c:pt idx="6">
                  <c:v>3047.7505375911592</c:v>
                </c:pt>
                <c:pt idx="7">
                  <c:v>3735.2769072746755</c:v>
                </c:pt>
                <c:pt idx="8">
                  <c:v>4419.9357950278809</c:v>
                </c:pt>
                <c:pt idx="9">
                  <c:v>5100.907039593666</c:v>
                </c:pt>
              </c:numCache>
            </c:numRef>
          </c:val>
          <c:smooth val="0"/>
        </c:ser>
        <c:dLbls>
          <c:showLegendKey val="0"/>
          <c:showVal val="0"/>
          <c:showCatName val="0"/>
          <c:showSerName val="0"/>
          <c:showPercent val="0"/>
          <c:showBubbleSize val="0"/>
        </c:dLbls>
        <c:marker val="1"/>
        <c:smooth val="0"/>
        <c:axId val="322914944"/>
        <c:axId val="322962176"/>
      </c:lineChart>
      <c:catAx>
        <c:axId val="322914944"/>
        <c:scaling>
          <c:orientation val="minMax"/>
        </c:scaling>
        <c:delete val="0"/>
        <c:axPos val="b"/>
        <c:title>
          <c:tx>
            <c:rich>
              <a:bodyPr/>
              <a:lstStyle/>
              <a:p>
                <a:pPr>
                  <a:defRPr sz="1100"/>
                </a:pPr>
                <a:r>
                  <a:rPr lang="en-AU" sz="1100"/>
                  <a:t>Year</a:t>
                </a:r>
              </a:p>
            </c:rich>
          </c:tx>
          <c:layout>
            <c:manualLayout>
              <c:xMode val="edge"/>
              <c:yMode val="edge"/>
              <c:x val="0.43559175348256485"/>
              <c:y val="0.8734246753346675"/>
            </c:manualLayout>
          </c:layout>
          <c:overlay val="0"/>
        </c:title>
        <c:numFmt formatCode="0" sourceLinked="1"/>
        <c:majorTickMark val="out"/>
        <c:minorTickMark val="none"/>
        <c:tickLblPos val="nextTo"/>
        <c:crossAx val="322962176"/>
        <c:crosses val="autoZero"/>
        <c:auto val="1"/>
        <c:lblAlgn val="ctr"/>
        <c:lblOffset val="100"/>
        <c:noMultiLvlLbl val="0"/>
      </c:catAx>
      <c:valAx>
        <c:axId val="3229621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322914944"/>
        <c:crosses val="autoZero"/>
        <c:crossBetween val="between"/>
      </c:valAx>
    </c:plotArea>
    <c:legend>
      <c:legendPos val="b"/>
      <c:layout>
        <c:manualLayout>
          <c:xMode val="edge"/>
          <c:yMode val="edge"/>
          <c:x val="3.8106299212598428E-2"/>
          <c:y val="0.90703068964721312"/>
          <c:w val="0.94622209571081639"/>
          <c:h val="8.9085893226118901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4871044520125"/>
          <c:y val="9.1982013589192821E-2"/>
          <c:w val="0.88821235580484381"/>
          <c:h val="0.65642154448646584"/>
        </c:manualLayout>
      </c:layout>
      <c:lineChart>
        <c:grouping val="standard"/>
        <c:varyColors val="0"/>
        <c:ser>
          <c:idx val="3"/>
          <c:order val="0"/>
          <c:tx>
            <c:v>2013 High</c:v>
          </c:tx>
          <c:spPr>
            <a:ln w="28575">
              <a:solidFill>
                <a:schemeClr val="accent1"/>
              </a:solidFill>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EE!$C$4:$C$21</c:f>
              <c:numCache>
                <c:formatCode>_-* #,##0_-;\-* #,##0_-;_-* "-"??_-;_-@_-</c:formatCode>
                <c:ptCount val="18"/>
                <c:pt idx="8">
                  <c:v>3241.9572931956809</c:v>
                </c:pt>
                <c:pt idx="9">
                  <c:v>4364.1660335184388</c:v>
                </c:pt>
                <c:pt idx="10">
                  <c:v>5770.5916180962749</c:v>
                </c:pt>
                <c:pt idx="11">
                  <c:v>6831.1830200849918</c:v>
                </c:pt>
                <c:pt idx="12">
                  <c:v>8047.9423650500048</c:v>
                </c:pt>
                <c:pt idx="13">
                  <c:v>9255.4924059913519</c:v>
                </c:pt>
                <c:pt idx="14">
                  <c:v>10463.884177930191</c:v>
                </c:pt>
                <c:pt idx="15">
                  <c:v>11029.676864221354</c:v>
                </c:pt>
                <c:pt idx="16">
                  <c:v>11357.56053552748</c:v>
                </c:pt>
                <c:pt idx="17">
                  <c:v>11873.638381747607</c:v>
                </c:pt>
              </c:numCache>
            </c:numRef>
          </c:val>
          <c:smooth val="0"/>
        </c:ser>
        <c:ser>
          <c:idx val="2"/>
          <c:order val="1"/>
          <c:tx>
            <c:v>2013 Medium</c:v>
          </c:tx>
          <c:spPr>
            <a:ln w="28575">
              <a:solidFill>
                <a:srgbClr val="FFC000"/>
              </a:solidFill>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EE!$D$4:$D$21</c:f>
              <c:numCache>
                <c:formatCode>_-* #,##0_-;\-* #,##0_-;_-* "-"??_-;_-@_-</c:formatCode>
                <c:ptCount val="18"/>
                <c:pt idx="8">
                  <c:v>3241.9572931956809</c:v>
                </c:pt>
                <c:pt idx="9">
                  <c:v>4364.1660335184388</c:v>
                </c:pt>
                <c:pt idx="10">
                  <c:v>5770.5916180962749</c:v>
                </c:pt>
                <c:pt idx="11">
                  <c:v>6831.1830200849918</c:v>
                </c:pt>
                <c:pt idx="12">
                  <c:v>8047.9423650500048</c:v>
                </c:pt>
                <c:pt idx="13">
                  <c:v>9255.4924059913519</c:v>
                </c:pt>
                <c:pt idx="14">
                  <c:v>10463.884177930191</c:v>
                </c:pt>
                <c:pt idx="15">
                  <c:v>11029.676864221354</c:v>
                </c:pt>
                <c:pt idx="16">
                  <c:v>11357.56053552748</c:v>
                </c:pt>
                <c:pt idx="17">
                  <c:v>11873.638381747607</c:v>
                </c:pt>
              </c:numCache>
            </c:numRef>
          </c:val>
          <c:smooth val="0"/>
        </c:ser>
        <c:ser>
          <c:idx val="1"/>
          <c:order val="2"/>
          <c:tx>
            <c:v>2013 Low</c:v>
          </c:tx>
          <c:spPr>
            <a:ln w="28575">
              <a:solidFill>
                <a:schemeClr val="accent3"/>
              </a:solidFill>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EE!$E$4:$E$21</c:f>
              <c:numCache>
                <c:formatCode>_-* #,##0_-;\-* #,##0_-;_-* "-"??_-;_-@_-</c:formatCode>
                <c:ptCount val="18"/>
                <c:pt idx="8">
                  <c:v>3241.9572931956809</c:v>
                </c:pt>
                <c:pt idx="9">
                  <c:v>4364.1660335184388</c:v>
                </c:pt>
                <c:pt idx="10">
                  <c:v>5770.5916180962749</c:v>
                </c:pt>
                <c:pt idx="11">
                  <c:v>6831.1830200849918</c:v>
                </c:pt>
                <c:pt idx="12">
                  <c:v>8047.9423650500048</c:v>
                </c:pt>
                <c:pt idx="13">
                  <c:v>9255.4924059913519</c:v>
                </c:pt>
                <c:pt idx="14">
                  <c:v>10463.884177930191</c:v>
                </c:pt>
                <c:pt idx="15">
                  <c:v>11029.676864221354</c:v>
                </c:pt>
                <c:pt idx="16">
                  <c:v>11357.56053552748</c:v>
                </c:pt>
                <c:pt idx="17">
                  <c:v>11873.638381747607</c:v>
                </c:pt>
              </c:numCache>
            </c:numRef>
          </c:val>
          <c:smooth val="0"/>
        </c:ser>
        <c:ser>
          <c:idx val="0"/>
          <c:order val="3"/>
          <c:tx>
            <c:v>Actuals</c:v>
          </c:tx>
          <c:spPr>
            <a:ln>
              <a:solidFill>
                <a:schemeClr val="accent4"/>
              </a:solidFill>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EE!$B$4:$B$21</c:f>
              <c:numCache>
                <c:formatCode>_-* #,##0_-;\-* #,##0_-;_-* "-"??_-;_-@_-</c:formatCode>
                <c:ptCount val="18"/>
                <c:pt idx="0">
                  <c:v>0</c:v>
                </c:pt>
                <c:pt idx="1">
                  <c:v>0</c:v>
                </c:pt>
                <c:pt idx="2">
                  <c:v>0</c:v>
                </c:pt>
                <c:pt idx="3">
                  <c:v>0</c:v>
                </c:pt>
                <c:pt idx="4">
                  <c:v>0</c:v>
                </c:pt>
                <c:pt idx="5">
                  <c:v>0</c:v>
                </c:pt>
                <c:pt idx="6">
                  <c:v>0</c:v>
                </c:pt>
                <c:pt idx="7">
                  <c:v>1126.571257322259</c:v>
                </c:pt>
              </c:numCache>
            </c:numRef>
          </c:val>
          <c:smooth val="0"/>
        </c:ser>
        <c:ser>
          <c:idx val="4"/>
          <c:order val="4"/>
          <c:tx>
            <c:v>2012 High</c:v>
          </c:tx>
          <c:spPr>
            <a:ln>
              <a:solidFill>
                <a:srgbClr val="F37321"/>
              </a:solidFill>
              <a:prstDash val="dash"/>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2012'!$U$5:$U$22</c:f>
              <c:numCache>
                <c:formatCode>_-* #,##0_-;\-* #,##0_-;_-* "-"??_-;_-@_-</c:formatCode>
                <c:ptCount val="18"/>
                <c:pt idx="7">
                  <c:v>1587.6892334261931</c:v>
                </c:pt>
                <c:pt idx="8">
                  <c:v>2353.9896225087205</c:v>
                </c:pt>
                <c:pt idx="9">
                  <c:v>3047.7505375911592</c:v>
                </c:pt>
                <c:pt idx="10">
                  <c:v>3735.2769072746755</c:v>
                </c:pt>
                <c:pt idx="11">
                  <c:v>4419.9357950278809</c:v>
                </c:pt>
                <c:pt idx="12">
                  <c:v>5100.907039593666</c:v>
                </c:pt>
                <c:pt idx="13">
                  <c:v>5783.7341383234461</c:v>
                </c:pt>
                <c:pt idx="14">
                  <c:v>6464.4000212881529</c:v>
                </c:pt>
                <c:pt idx="15">
                  <c:v>6791.2111408978517</c:v>
                </c:pt>
                <c:pt idx="16">
                  <c:v>7095.5060138723493</c:v>
                </c:pt>
                <c:pt idx="17">
                  <c:v>7352.2571966161577</c:v>
                </c:pt>
              </c:numCache>
            </c:numRef>
          </c:val>
          <c:smooth val="0"/>
        </c:ser>
        <c:ser>
          <c:idx val="5"/>
          <c:order val="5"/>
          <c:tx>
            <c:v>2012 Medium</c:v>
          </c:tx>
          <c:spPr>
            <a:ln>
              <a:solidFill>
                <a:srgbClr val="FFC000"/>
              </a:solidFill>
              <a:prstDash val="dash"/>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2012'!$U$5:$U$22</c:f>
              <c:numCache>
                <c:formatCode>_-* #,##0_-;\-* #,##0_-;_-* "-"??_-;_-@_-</c:formatCode>
                <c:ptCount val="18"/>
                <c:pt idx="7">
                  <c:v>1587.6892334261931</c:v>
                </c:pt>
                <c:pt idx="8">
                  <c:v>2353.9896225087205</c:v>
                </c:pt>
                <c:pt idx="9">
                  <c:v>3047.7505375911592</c:v>
                </c:pt>
                <c:pt idx="10">
                  <c:v>3735.2769072746755</c:v>
                </c:pt>
                <c:pt idx="11">
                  <c:v>4419.9357950278809</c:v>
                </c:pt>
                <c:pt idx="12">
                  <c:v>5100.907039593666</c:v>
                </c:pt>
                <c:pt idx="13">
                  <c:v>5783.7341383234461</c:v>
                </c:pt>
                <c:pt idx="14">
                  <c:v>6464.4000212881529</c:v>
                </c:pt>
                <c:pt idx="15">
                  <c:v>6791.2111408978517</c:v>
                </c:pt>
                <c:pt idx="16">
                  <c:v>7095.5060138723493</c:v>
                </c:pt>
                <c:pt idx="17">
                  <c:v>7352.2571966161577</c:v>
                </c:pt>
              </c:numCache>
            </c:numRef>
          </c:val>
          <c:smooth val="0"/>
        </c:ser>
        <c:ser>
          <c:idx val="6"/>
          <c:order val="6"/>
          <c:tx>
            <c:v>2012 Low</c:v>
          </c:tx>
          <c:spPr>
            <a:ln>
              <a:solidFill>
                <a:schemeClr val="accent3"/>
              </a:solidFill>
              <a:prstDash val="dash"/>
            </a:ln>
          </c:spPr>
          <c:marker>
            <c:symbol val="none"/>
          </c:marker>
          <c:cat>
            <c:strRef>
              <c:f>EE!$A$4:$A$21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2012'!$U$5:$U$22</c:f>
              <c:numCache>
                <c:formatCode>_-* #,##0_-;\-* #,##0_-;_-* "-"??_-;_-@_-</c:formatCode>
                <c:ptCount val="18"/>
                <c:pt idx="7">
                  <c:v>1587.6892334261931</c:v>
                </c:pt>
                <c:pt idx="8">
                  <c:v>2353.9896225087205</c:v>
                </c:pt>
                <c:pt idx="9">
                  <c:v>3047.7505375911592</c:v>
                </c:pt>
                <c:pt idx="10">
                  <c:v>3735.2769072746755</c:v>
                </c:pt>
                <c:pt idx="11">
                  <c:v>4419.9357950278809</c:v>
                </c:pt>
                <c:pt idx="12">
                  <c:v>5100.907039593666</c:v>
                </c:pt>
                <c:pt idx="13">
                  <c:v>5783.7341383234461</c:v>
                </c:pt>
                <c:pt idx="14">
                  <c:v>6464.4000212881529</c:v>
                </c:pt>
                <c:pt idx="15">
                  <c:v>6791.2111408978517</c:v>
                </c:pt>
                <c:pt idx="16">
                  <c:v>7095.5060138723493</c:v>
                </c:pt>
                <c:pt idx="17">
                  <c:v>7352.2571966161577</c:v>
                </c:pt>
              </c:numCache>
            </c:numRef>
          </c:val>
          <c:smooth val="0"/>
        </c:ser>
        <c:dLbls>
          <c:showLegendKey val="0"/>
          <c:showVal val="0"/>
          <c:showCatName val="0"/>
          <c:showSerName val="0"/>
          <c:showPercent val="0"/>
          <c:showBubbleSize val="0"/>
        </c:dLbls>
        <c:marker val="1"/>
        <c:smooth val="0"/>
        <c:axId val="323060864"/>
        <c:axId val="323062400"/>
      </c:lineChart>
      <c:catAx>
        <c:axId val="323060864"/>
        <c:scaling>
          <c:orientation val="minMax"/>
        </c:scaling>
        <c:delete val="0"/>
        <c:axPos val="b"/>
        <c:numFmt formatCode="0" sourceLinked="1"/>
        <c:majorTickMark val="out"/>
        <c:minorTickMark val="none"/>
        <c:tickLblPos val="nextTo"/>
        <c:txPr>
          <a:bodyPr rot="-2700000"/>
          <a:lstStyle/>
          <a:p>
            <a:pPr>
              <a:defRPr/>
            </a:pPr>
            <a:endParaRPr lang="en-US"/>
          </a:p>
        </c:txPr>
        <c:crossAx val="323062400"/>
        <c:crosses val="autoZero"/>
        <c:auto val="1"/>
        <c:lblAlgn val="ctr"/>
        <c:lblOffset val="100"/>
        <c:noMultiLvlLbl val="0"/>
      </c:catAx>
      <c:valAx>
        <c:axId val="323062400"/>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200513914789162E-4"/>
              <c:y val="0.28572970537476339"/>
            </c:manualLayout>
          </c:layout>
          <c:overlay val="0"/>
        </c:title>
        <c:numFmt formatCode="#,##0" sourceLinked="0"/>
        <c:majorTickMark val="out"/>
        <c:minorTickMark val="none"/>
        <c:tickLblPos val="nextTo"/>
        <c:crossAx val="323060864"/>
        <c:crosses val="autoZero"/>
        <c:crossBetween val="between"/>
      </c:valAx>
    </c:plotArea>
    <c:legend>
      <c:legendPos val="b"/>
      <c:layout>
        <c:manualLayout>
          <c:xMode val="edge"/>
          <c:yMode val="edge"/>
          <c:x val="7.7268206306033815E-2"/>
          <c:y val="0.925999778650896"/>
          <c:w val="0.87273176211896086"/>
          <c:h val="6.09655986886006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8.8898862704087867E-2"/>
          <c:w val="0.88018912681974126"/>
          <c:h val="0.65901800430380253"/>
        </c:manualLayout>
      </c:layout>
      <c:lineChart>
        <c:grouping val="standard"/>
        <c:varyColors val="0"/>
        <c:ser>
          <c:idx val="3"/>
          <c:order val="0"/>
          <c:tx>
            <c:v>2013 High</c:v>
          </c:tx>
          <c:spPr>
            <a:ln w="28575">
              <a:solidFill>
                <a:schemeClr val="accent1"/>
              </a:solidFill>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SNSG!$C$7:$C$16</c:f>
              <c:numCache>
                <c:formatCode>_-* #,##0_-;\-* #,##0_-;_-* "-"??_-;_-@_-</c:formatCode>
                <c:ptCount val="10"/>
                <c:pt idx="5">
                  <c:v>3166.7291750148688</c:v>
                </c:pt>
                <c:pt idx="6">
                  <c:v>3416.0203821722525</c:v>
                </c:pt>
                <c:pt idx="7">
                  <c:v>3416.0203821722525</c:v>
                </c:pt>
                <c:pt idx="8">
                  <c:v>3479.8556598997529</c:v>
                </c:pt>
                <c:pt idx="9">
                  <c:v>3479.8556598997529</c:v>
                </c:pt>
              </c:numCache>
            </c:numRef>
          </c:val>
          <c:smooth val="0"/>
        </c:ser>
        <c:ser>
          <c:idx val="2"/>
          <c:order val="1"/>
          <c:tx>
            <c:v>2013 Medium</c:v>
          </c:tx>
          <c:spPr>
            <a:ln w="28575">
              <a:solidFill>
                <a:srgbClr val="FFC000"/>
              </a:solidFill>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SNSG!$D$7:$D$16</c:f>
              <c:numCache>
                <c:formatCode>_-* #,##0_-;\-* #,##0_-;_-* "-"??_-;_-@_-</c:formatCode>
                <c:ptCount val="10"/>
                <c:pt idx="5">
                  <c:v>3166.7291750148688</c:v>
                </c:pt>
                <c:pt idx="6">
                  <c:v>3166.7291750148688</c:v>
                </c:pt>
                <c:pt idx="7">
                  <c:v>3166.7291750148688</c:v>
                </c:pt>
                <c:pt idx="8">
                  <c:v>3166.7291750148688</c:v>
                </c:pt>
                <c:pt idx="9">
                  <c:v>3166.7291750148688</c:v>
                </c:pt>
              </c:numCache>
            </c:numRef>
          </c:val>
          <c:smooth val="0"/>
        </c:ser>
        <c:ser>
          <c:idx val="1"/>
          <c:order val="2"/>
          <c:tx>
            <c:v>2013 Low</c:v>
          </c:tx>
          <c:spPr>
            <a:ln w="28575">
              <a:solidFill>
                <a:schemeClr val="accent3"/>
              </a:solidFill>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SNSG!$E$7:$E$16</c:f>
              <c:numCache>
                <c:formatCode>_-* #,##0_-;\-* #,##0_-;_-* "-"??_-;_-@_-</c:formatCode>
                <c:ptCount val="10"/>
                <c:pt idx="5">
                  <c:v>3086.2535315226978</c:v>
                </c:pt>
                <c:pt idx="6">
                  <c:v>3086.2535315226978</c:v>
                </c:pt>
                <c:pt idx="7">
                  <c:v>3086.2535315226978</c:v>
                </c:pt>
                <c:pt idx="8">
                  <c:v>3086.2535315226978</c:v>
                </c:pt>
                <c:pt idx="9">
                  <c:v>3086.2535315226978</c:v>
                </c:pt>
              </c:numCache>
            </c:numRef>
          </c:val>
          <c:smooth val="0"/>
        </c:ser>
        <c:ser>
          <c:idx val="0"/>
          <c:order val="3"/>
          <c:tx>
            <c:v>Actuals</c:v>
          </c:tx>
          <c:spPr>
            <a:ln>
              <a:solidFill>
                <a:schemeClr val="accent4"/>
              </a:solidFill>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SNSG!$B$7:$B$16</c:f>
              <c:numCache>
                <c:formatCode>_-* #,##0_-;\-* #,##0_-;_-* "-"??_-;_-@_-</c:formatCode>
                <c:ptCount val="10"/>
                <c:pt idx="0">
                  <c:v>2226.0205859995531</c:v>
                </c:pt>
                <c:pt idx="1">
                  <c:v>2847.3602689999625</c:v>
                </c:pt>
                <c:pt idx="2">
                  <c:v>2751.9844794997389</c:v>
                </c:pt>
                <c:pt idx="3">
                  <c:v>2858.6834539997362</c:v>
                </c:pt>
                <c:pt idx="4">
                  <c:v>3086.2535315226978</c:v>
                </c:pt>
              </c:numCache>
            </c:numRef>
          </c:val>
          <c:smooth val="0"/>
        </c:ser>
        <c:ser>
          <c:idx val="4"/>
          <c:order val="4"/>
          <c:tx>
            <c:v>2012 High</c:v>
          </c:tx>
          <c:spPr>
            <a:ln>
              <a:solidFill>
                <a:srgbClr val="F37321"/>
              </a:solidFill>
              <a:prstDash val="dash"/>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2012'!$N$32:$N$41</c:f>
              <c:numCache>
                <c:formatCode>_-* #,##0_-;\-* #,##0_-;_-* "-"??_-;_-@_-</c:formatCode>
                <c:ptCount val="10"/>
                <c:pt idx="4">
                  <c:v>2595.3723481417164</c:v>
                </c:pt>
                <c:pt idx="5">
                  <c:v>2701.2005238045631</c:v>
                </c:pt>
                <c:pt idx="6">
                  <c:v>2807.0286994674102</c:v>
                </c:pt>
                <c:pt idx="7">
                  <c:v>2912.8568751302573</c:v>
                </c:pt>
                <c:pt idx="8">
                  <c:v>3018.685050793104</c:v>
                </c:pt>
                <c:pt idx="9">
                  <c:v>3124.5132264559506</c:v>
                </c:pt>
              </c:numCache>
            </c:numRef>
          </c:val>
          <c:smooth val="0"/>
        </c:ser>
        <c:ser>
          <c:idx val="5"/>
          <c:order val="5"/>
          <c:tx>
            <c:v>2012 Medium</c:v>
          </c:tx>
          <c:spPr>
            <a:ln>
              <a:solidFill>
                <a:srgbClr val="FFC000"/>
              </a:solidFill>
              <a:prstDash val="dash"/>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2012'!$N$32:$N$41</c:f>
              <c:numCache>
                <c:formatCode>_-* #,##0_-;\-* #,##0_-;_-* "-"??_-;_-@_-</c:formatCode>
                <c:ptCount val="10"/>
                <c:pt idx="4">
                  <c:v>2595.3723481417164</c:v>
                </c:pt>
                <c:pt idx="5">
                  <c:v>2701.2005238045631</c:v>
                </c:pt>
                <c:pt idx="6">
                  <c:v>2807.0286994674102</c:v>
                </c:pt>
                <c:pt idx="7">
                  <c:v>2912.8568751302573</c:v>
                </c:pt>
                <c:pt idx="8">
                  <c:v>3018.685050793104</c:v>
                </c:pt>
                <c:pt idx="9">
                  <c:v>3124.5132264559506</c:v>
                </c:pt>
              </c:numCache>
            </c:numRef>
          </c:val>
          <c:smooth val="0"/>
        </c:ser>
        <c:ser>
          <c:idx val="6"/>
          <c:order val="6"/>
          <c:tx>
            <c:v>2012 Low</c:v>
          </c:tx>
          <c:spPr>
            <a:ln>
              <a:solidFill>
                <a:schemeClr val="accent3"/>
              </a:solidFill>
              <a:prstDash val="dash"/>
            </a:ln>
          </c:spPr>
          <c:marker>
            <c:symbol val="none"/>
          </c:marker>
          <c:cat>
            <c:strRef>
              <c:f>SNSG!$A$7:$A$16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2012'!$N$32:$N$41</c:f>
              <c:numCache>
                <c:formatCode>_-* #,##0_-;\-* #,##0_-;_-* "-"??_-;_-@_-</c:formatCode>
                <c:ptCount val="10"/>
                <c:pt idx="4">
                  <c:v>2595.3723481417164</c:v>
                </c:pt>
                <c:pt idx="5">
                  <c:v>2701.2005238045631</c:v>
                </c:pt>
                <c:pt idx="6">
                  <c:v>2807.0286994674102</c:v>
                </c:pt>
                <c:pt idx="7">
                  <c:v>2912.8568751302573</c:v>
                </c:pt>
                <c:pt idx="8">
                  <c:v>3018.685050793104</c:v>
                </c:pt>
                <c:pt idx="9">
                  <c:v>3124.5132264559506</c:v>
                </c:pt>
              </c:numCache>
            </c:numRef>
          </c:val>
          <c:smooth val="0"/>
        </c:ser>
        <c:dLbls>
          <c:showLegendKey val="0"/>
          <c:showVal val="0"/>
          <c:showCatName val="0"/>
          <c:showSerName val="0"/>
          <c:showPercent val="0"/>
          <c:showBubbleSize val="0"/>
        </c:dLbls>
        <c:marker val="1"/>
        <c:smooth val="0"/>
        <c:axId val="323326336"/>
        <c:axId val="323328256"/>
      </c:lineChart>
      <c:catAx>
        <c:axId val="323326336"/>
        <c:scaling>
          <c:orientation val="minMax"/>
        </c:scaling>
        <c:delete val="0"/>
        <c:axPos val="b"/>
        <c:title>
          <c:tx>
            <c:rich>
              <a:bodyPr/>
              <a:lstStyle/>
              <a:p>
                <a:pPr>
                  <a:defRPr sz="1100"/>
                </a:pPr>
                <a:r>
                  <a:rPr lang="en-AU" sz="1100"/>
                  <a:t>Year</a:t>
                </a:r>
              </a:p>
            </c:rich>
          </c:tx>
          <c:layout>
            <c:manualLayout>
              <c:xMode val="edge"/>
              <c:yMode val="edge"/>
              <c:x val="0.45681543441909717"/>
              <c:y val="0.86893512281698315"/>
            </c:manualLayout>
          </c:layout>
          <c:overlay val="0"/>
        </c:title>
        <c:numFmt formatCode="0" sourceLinked="1"/>
        <c:majorTickMark val="out"/>
        <c:minorTickMark val="none"/>
        <c:tickLblPos val="nextTo"/>
        <c:crossAx val="323328256"/>
        <c:crosses val="autoZero"/>
        <c:auto val="1"/>
        <c:lblAlgn val="ctr"/>
        <c:lblOffset val="100"/>
        <c:noMultiLvlLbl val="0"/>
      </c:catAx>
      <c:valAx>
        <c:axId val="32332825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323326336"/>
        <c:crosses val="autoZero"/>
        <c:crossBetween val="between"/>
      </c:valAx>
    </c:plotArea>
    <c:legend>
      <c:legendPos val="b"/>
      <c:layout>
        <c:manualLayout>
          <c:xMode val="edge"/>
          <c:yMode val="edge"/>
          <c:x val="7.2717238748007146E-2"/>
          <c:y val="0.91339823041428359"/>
          <c:w val="0.90988886704340399"/>
          <c:h val="8.6601769585716429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06795737691838E-2"/>
          <c:y val="8.7815326362893173E-2"/>
          <c:w val="0.89928304900843636"/>
          <c:h val="0.65349236263499855"/>
        </c:manualLayout>
      </c:layout>
      <c:lineChart>
        <c:grouping val="standard"/>
        <c:varyColors val="0"/>
        <c:ser>
          <c:idx val="3"/>
          <c:order val="0"/>
          <c:tx>
            <c:v>2013 High</c:v>
          </c:tx>
          <c:spPr>
            <a:ln w="28575">
              <a:solidFill>
                <a:schemeClr val="accent1"/>
              </a:solidFill>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SNSG!$C$4:$C$21</c:f>
              <c:numCache>
                <c:formatCode>_-* #,##0_-;\-* #,##0_-;_-* "-"??_-;_-@_-</c:formatCode>
                <c:ptCount val="18"/>
                <c:pt idx="8">
                  <c:v>3166.7291750148688</c:v>
                </c:pt>
                <c:pt idx="9">
                  <c:v>3416.0203821722525</c:v>
                </c:pt>
                <c:pt idx="10">
                  <c:v>3416.0203821722525</c:v>
                </c:pt>
                <c:pt idx="11">
                  <c:v>3479.8556598997529</c:v>
                </c:pt>
                <c:pt idx="12">
                  <c:v>3479.8556598997529</c:v>
                </c:pt>
                <c:pt idx="13">
                  <c:v>3479.8556598997529</c:v>
                </c:pt>
                <c:pt idx="14">
                  <c:v>3479.8556598997529</c:v>
                </c:pt>
                <c:pt idx="15">
                  <c:v>3479.8556598997529</c:v>
                </c:pt>
                <c:pt idx="16">
                  <c:v>3479.8556598997529</c:v>
                </c:pt>
                <c:pt idx="17">
                  <c:v>3479.8556598997529</c:v>
                </c:pt>
              </c:numCache>
            </c:numRef>
          </c:val>
          <c:smooth val="0"/>
        </c:ser>
        <c:ser>
          <c:idx val="2"/>
          <c:order val="1"/>
          <c:tx>
            <c:v>2013 Medium</c:v>
          </c:tx>
          <c:spPr>
            <a:ln w="28575">
              <a:solidFill>
                <a:srgbClr val="FFC000"/>
              </a:solidFill>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SNSG!$D$4:$D$21</c:f>
              <c:numCache>
                <c:formatCode>_-* #,##0_-;\-* #,##0_-;_-* "-"??_-;_-@_-</c:formatCode>
                <c:ptCount val="18"/>
                <c:pt idx="8">
                  <c:v>3166.7291750148688</c:v>
                </c:pt>
                <c:pt idx="9">
                  <c:v>3166.7291750148688</c:v>
                </c:pt>
                <c:pt idx="10">
                  <c:v>3166.7291750148688</c:v>
                </c:pt>
                <c:pt idx="11">
                  <c:v>3166.7291750148688</c:v>
                </c:pt>
                <c:pt idx="12">
                  <c:v>3166.7291750148688</c:v>
                </c:pt>
                <c:pt idx="13">
                  <c:v>3166.7291750148688</c:v>
                </c:pt>
                <c:pt idx="14">
                  <c:v>3166.7291750148688</c:v>
                </c:pt>
                <c:pt idx="15">
                  <c:v>3166.7291750148688</c:v>
                </c:pt>
                <c:pt idx="16">
                  <c:v>3166.7291750148688</c:v>
                </c:pt>
                <c:pt idx="17">
                  <c:v>3166.7291750148688</c:v>
                </c:pt>
              </c:numCache>
            </c:numRef>
          </c:val>
          <c:smooth val="0"/>
        </c:ser>
        <c:ser>
          <c:idx val="1"/>
          <c:order val="2"/>
          <c:tx>
            <c:v>2013 Low</c:v>
          </c:tx>
          <c:spPr>
            <a:ln w="28575">
              <a:solidFill>
                <a:schemeClr val="accent3"/>
              </a:solidFill>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SNSG!$E$4:$E$21</c:f>
              <c:numCache>
                <c:formatCode>_-* #,##0_-;\-* #,##0_-;_-* "-"??_-;_-@_-</c:formatCode>
                <c:ptCount val="18"/>
                <c:pt idx="8">
                  <c:v>3086.2535315226978</c:v>
                </c:pt>
                <c:pt idx="9">
                  <c:v>3086.2535315226978</c:v>
                </c:pt>
                <c:pt idx="10">
                  <c:v>3086.2535315226978</c:v>
                </c:pt>
                <c:pt idx="11">
                  <c:v>3086.2535315226978</c:v>
                </c:pt>
                <c:pt idx="12">
                  <c:v>3086.2535315226978</c:v>
                </c:pt>
                <c:pt idx="13">
                  <c:v>3086.2535315226978</c:v>
                </c:pt>
                <c:pt idx="14">
                  <c:v>3086.2535315226978</c:v>
                </c:pt>
                <c:pt idx="15">
                  <c:v>3086.2535315226978</c:v>
                </c:pt>
                <c:pt idx="16">
                  <c:v>3086.2535315226978</c:v>
                </c:pt>
                <c:pt idx="17">
                  <c:v>3086.2535315226978</c:v>
                </c:pt>
              </c:numCache>
            </c:numRef>
          </c:val>
          <c:smooth val="0"/>
        </c:ser>
        <c:ser>
          <c:idx val="0"/>
          <c:order val="3"/>
          <c:tx>
            <c:v>Actuals</c:v>
          </c:tx>
          <c:spPr>
            <a:ln>
              <a:solidFill>
                <a:schemeClr val="accent4"/>
              </a:solidFill>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SNSG!$B$4:$B$21</c:f>
              <c:numCache>
                <c:formatCode>_-* #,##0_-;\-* #,##0_-;_-* "-"??_-;_-@_-</c:formatCode>
                <c:ptCount val="18"/>
                <c:pt idx="0">
                  <c:v>1095.7926615004817</c:v>
                </c:pt>
                <c:pt idx="1">
                  <c:v>1488.2625259997767</c:v>
                </c:pt>
                <c:pt idx="2">
                  <c:v>1628.4157800003413</c:v>
                </c:pt>
                <c:pt idx="3">
                  <c:v>2226.0205859995531</c:v>
                </c:pt>
                <c:pt idx="4">
                  <c:v>2847.3602689999625</c:v>
                </c:pt>
                <c:pt idx="5">
                  <c:v>2751.9844794997389</c:v>
                </c:pt>
                <c:pt idx="6">
                  <c:v>2858.6834539997362</c:v>
                </c:pt>
                <c:pt idx="7">
                  <c:v>3086.2535315226978</c:v>
                </c:pt>
              </c:numCache>
            </c:numRef>
          </c:val>
          <c:smooth val="0"/>
        </c:ser>
        <c:ser>
          <c:idx val="4"/>
          <c:order val="4"/>
          <c:tx>
            <c:v>2012 High</c:v>
          </c:tx>
          <c:spPr>
            <a:ln>
              <a:solidFill>
                <a:srgbClr val="F37321"/>
              </a:solidFill>
              <a:prstDash val="dash"/>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2012'!$N$29:$N$46</c:f>
              <c:numCache>
                <c:formatCode>_-* #,##0_-;\-* #,##0_-;_-* "-"??_-;_-@_-</c:formatCode>
                <c:ptCount val="18"/>
                <c:pt idx="7">
                  <c:v>2595.3723481417164</c:v>
                </c:pt>
                <c:pt idx="8">
                  <c:v>2701.2005238045631</c:v>
                </c:pt>
                <c:pt idx="9">
                  <c:v>2807.0286994674102</c:v>
                </c:pt>
                <c:pt idx="10">
                  <c:v>2912.8568751302573</c:v>
                </c:pt>
                <c:pt idx="11">
                  <c:v>3018.685050793104</c:v>
                </c:pt>
                <c:pt idx="12">
                  <c:v>3124.5132264559506</c:v>
                </c:pt>
                <c:pt idx="13">
                  <c:v>3230.3414021187982</c:v>
                </c:pt>
                <c:pt idx="14">
                  <c:v>3336.1695777816449</c:v>
                </c:pt>
                <c:pt idx="15">
                  <c:v>3441.9977534444929</c:v>
                </c:pt>
                <c:pt idx="16">
                  <c:v>3547.8259291073391</c:v>
                </c:pt>
                <c:pt idx="17">
                  <c:v>3653.6541047701862</c:v>
                </c:pt>
              </c:numCache>
            </c:numRef>
          </c:val>
          <c:smooth val="0"/>
        </c:ser>
        <c:ser>
          <c:idx val="5"/>
          <c:order val="5"/>
          <c:tx>
            <c:v>2012 Medium</c:v>
          </c:tx>
          <c:spPr>
            <a:ln>
              <a:solidFill>
                <a:srgbClr val="FFC000"/>
              </a:solidFill>
              <a:prstDash val="dash"/>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2012'!$N$29:$N$46</c:f>
              <c:numCache>
                <c:formatCode>_-* #,##0_-;\-* #,##0_-;_-* "-"??_-;_-@_-</c:formatCode>
                <c:ptCount val="18"/>
                <c:pt idx="7">
                  <c:v>2595.3723481417164</c:v>
                </c:pt>
                <c:pt idx="8">
                  <c:v>2701.2005238045631</c:v>
                </c:pt>
                <c:pt idx="9">
                  <c:v>2807.0286994674102</c:v>
                </c:pt>
                <c:pt idx="10">
                  <c:v>2912.8568751302573</c:v>
                </c:pt>
                <c:pt idx="11">
                  <c:v>3018.685050793104</c:v>
                </c:pt>
                <c:pt idx="12">
                  <c:v>3124.5132264559506</c:v>
                </c:pt>
                <c:pt idx="13">
                  <c:v>3230.3414021187982</c:v>
                </c:pt>
                <c:pt idx="14">
                  <c:v>3336.1695777816449</c:v>
                </c:pt>
                <c:pt idx="15">
                  <c:v>3441.9977534444929</c:v>
                </c:pt>
                <c:pt idx="16">
                  <c:v>3547.8259291073391</c:v>
                </c:pt>
                <c:pt idx="17">
                  <c:v>3653.6541047701862</c:v>
                </c:pt>
              </c:numCache>
            </c:numRef>
          </c:val>
          <c:smooth val="0"/>
        </c:ser>
        <c:ser>
          <c:idx val="6"/>
          <c:order val="6"/>
          <c:tx>
            <c:v>2012 Low</c:v>
          </c:tx>
          <c:spPr>
            <a:ln>
              <a:solidFill>
                <a:schemeClr val="accent3"/>
              </a:solidFill>
              <a:prstDash val="dash"/>
            </a:ln>
          </c:spPr>
          <c:marker>
            <c:symbol val="none"/>
          </c:marker>
          <c:cat>
            <c:strRef>
              <c:f>SNSG!$A$4:$A$21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2012'!$N$29:$N$46</c:f>
              <c:numCache>
                <c:formatCode>_-* #,##0_-;\-* #,##0_-;_-* "-"??_-;_-@_-</c:formatCode>
                <c:ptCount val="18"/>
                <c:pt idx="7">
                  <c:v>2595.3723481417164</c:v>
                </c:pt>
                <c:pt idx="8">
                  <c:v>2701.2005238045631</c:v>
                </c:pt>
                <c:pt idx="9">
                  <c:v>2807.0286994674102</c:v>
                </c:pt>
                <c:pt idx="10">
                  <c:v>2912.8568751302573</c:v>
                </c:pt>
                <c:pt idx="11">
                  <c:v>3018.685050793104</c:v>
                </c:pt>
                <c:pt idx="12">
                  <c:v>3124.5132264559506</c:v>
                </c:pt>
                <c:pt idx="13">
                  <c:v>3230.3414021187982</c:v>
                </c:pt>
                <c:pt idx="14">
                  <c:v>3336.1695777816449</c:v>
                </c:pt>
                <c:pt idx="15">
                  <c:v>3441.9977534444929</c:v>
                </c:pt>
                <c:pt idx="16">
                  <c:v>3547.8259291073391</c:v>
                </c:pt>
                <c:pt idx="17">
                  <c:v>3653.6541047701862</c:v>
                </c:pt>
              </c:numCache>
            </c:numRef>
          </c:val>
          <c:smooth val="0"/>
        </c:ser>
        <c:dLbls>
          <c:showLegendKey val="0"/>
          <c:showVal val="0"/>
          <c:showCatName val="0"/>
          <c:showSerName val="0"/>
          <c:showPercent val="0"/>
          <c:showBubbleSize val="0"/>
        </c:dLbls>
        <c:marker val="1"/>
        <c:smooth val="0"/>
        <c:axId val="323582592"/>
        <c:axId val="323613056"/>
      </c:lineChart>
      <c:catAx>
        <c:axId val="323582592"/>
        <c:scaling>
          <c:orientation val="minMax"/>
        </c:scaling>
        <c:delete val="0"/>
        <c:axPos val="b"/>
        <c:numFmt formatCode="0" sourceLinked="1"/>
        <c:majorTickMark val="out"/>
        <c:minorTickMark val="none"/>
        <c:tickLblPos val="nextTo"/>
        <c:txPr>
          <a:bodyPr rot="-2700000"/>
          <a:lstStyle/>
          <a:p>
            <a:pPr>
              <a:defRPr/>
            </a:pPr>
            <a:endParaRPr lang="en-US"/>
          </a:p>
        </c:txPr>
        <c:crossAx val="323613056"/>
        <c:crosses val="autoZero"/>
        <c:auto val="1"/>
        <c:lblAlgn val="ctr"/>
        <c:lblOffset val="100"/>
        <c:noMultiLvlLbl val="0"/>
      </c:catAx>
      <c:valAx>
        <c:axId val="323613056"/>
        <c:scaling>
          <c:orientation val="minMax"/>
        </c:scaling>
        <c:delete val="0"/>
        <c:axPos val="l"/>
        <c:majorGridlines>
          <c:spPr>
            <a:ln>
              <a:solidFill>
                <a:schemeClr val="bg1">
                  <a:lumMod val="85000"/>
                </a:schemeClr>
              </a:solidFill>
            </a:ln>
          </c:spPr>
        </c:majorGridlines>
        <c:title>
          <c:tx>
            <c:rich>
              <a:bodyPr rot="-5400000" vert="horz"/>
              <a:lstStyle/>
              <a:p>
                <a:pPr>
                  <a:defRPr/>
                </a:pPr>
                <a:r>
                  <a:rPr lang="en-AU" sz="1000" b="1" i="0" baseline="0"/>
                  <a:t>Annual energy consumption (GWh)</a:t>
                </a:r>
              </a:p>
            </c:rich>
          </c:tx>
          <c:layout>
            <c:manualLayout>
              <c:xMode val="edge"/>
              <c:yMode val="edge"/>
              <c:x val="8.0442420645452251E-4"/>
              <c:y val="0.29566524676218753"/>
            </c:manualLayout>
          </c:layout>
          <c:overlay val="0"/>
        </c:title>
        <c:numFmt formatCode="#,##0" sourceLinked="0"/>
        <c:majorTickMark val="out"/>
        <c:minorTickMark val="none"/>
        <c:tickLblPos val="nextTo"/>
        <c:crossAx val="323582592"/>
        <c:crosses val="autoZero"/>
        <c:crossBetween val="between"/>
      </c:valAx>
    </c:plotArea>
    <c:legend>
      <c:legendPos val="b"/>
      <c:layout>
        <c:manualLayout>
          <c:xMode val="edge"/>
          <c:yMode val="edge"/>
          <c:x val="7.0914997697573215E-2"/>
          <c:y val="0.90368693257605093"/>
          <c:w val="0.87908490729169386"/>
          <c:h val="8.319831332558841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73437935644168"/>
          <c:y val="8.728230312483419E-2"/>
          <c:w val="0.88018912681974126"/>
          <c:h val="0.64522054297691667"/>
        </c:manualLayout>
      </c:layout>
      <c:lineChart>
        <c:grouping val="standard"/>
        <c:varyColors val="0"/>
        <c:ser>
          <c:idx val="3"/>
          <c:order val="0"/>
          <c:tx>
            <c:v>2013 High</c:v>
          </c:tx>
          <c:spPr>
            <a:ln w="28575">
              <a:solidFill>
                <a:schemeClr val="accent1"/>
              </a:solidFill>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TX!$C$7:$C$16</c:f>
              <c:numCache>
                <c:formatCode>_-* #,##0_-;\-* #,##0_-;_-* "-"??_-;_-@_-</c:formatCode>
                <c:ptCount val="10"/>
                <c:pt idx="5">
                  <c:v>5373.7981555266942</c:v>
                </c:pt>
                <c:pt idx="6">
                  <c:v>5598.5330338614276</c:v>
                </c:pt>
                <c:pt idx="7">
                  <c:v>5761.1914133078517</c:v>
                </c:pt>
                <c:pt idx="8">
                  <c:v>5899.6235734776083</c:v>
                </c:pt>
                <c:pt idx="9">
                  <c:v>5980.5070725256783</c:v>
                </c:pt>
              </c:numCache>
            </c:numRef>
          </c:val>
          <c:smooth val="0"/>
        </c:ser>
        <c:ser>
          <c:idx val="2"/>
          <c:order val="1"/>
          <c:tx>
            <c:v>2013 Medium</c:v>
          </c:tx>
          <c:spPr>
            <a:ln w="28575">
              <a:solidFill>
                <a:srgbClr val="FFC000"/>
              </a:solidFill>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TX!$D$7:$D$16</c:f>
              <c:numCache>
                <c:formatCode>_-* #,##0_-;\-* #,##0_-;_-* "-"??_-;_-@_-</c:formatCode>
                <c:ptCount val="10"/>
                <c:pt idx="5">
                  <c:v>5302.5409627229647</c:v>
                </c:pt>
                <c:pt idx="6">
                  <c:v>5494.4944841745346</c:v>
                </c:pt>
                <c:pt idx="7">
                  <c:v>5634.0541835015774</c:v>
                </c:pt>
                <c:pt idx="8">
                  <c:v>5721.1463827240368</c:v>
                </c:pt>
                <c:pt idx="9">
                  <c:v>5774.2141619273534</c:v>
                </c:pt>
              </c:numCache>
            </c:numRef>
          </c:val>
          <c:smooth val="0"/>
        </c:ser>
        <c:ser>
          <c:idx val="1"/>
          <c:order val="2"/>
          <c:tx>
            <c:v>2013 Low</c:v>
          </c:tx>
          <c:spPr>
            <a:ln w="28575">
              <a:solidFill>
                <a:schemeClr val="accent3"/>
              </a:solidFill>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TX!$E$7:$E$16</c:f>
              <c:numCache>
                <c:formatCode>_-* #,##0_-;\-* #,##0_-;_-* "-"??_-;_-@_-</c:formatCode>
                <c:ptCount val="10"/>
                <c:pt idx="5">
                  <c:v>5180.1826067045449</c:v>
                </c:pt>
                <c:pt idx="6">
                  <c:v>5277.5394656807239</c:v>
                </c:pt>
                <c:pt idx="7">
                  <c:v>5380.7572847133015</c:v>
                </c:pt>
                <c:pt idx="8">
                  <c:v>5432.6707636151923</c:v>
                </c:pt>
                <c:pt idx="9">
                  <c:v>5466.8372968715239</c:v>
                </c:pt>
              </c:numCache>
            </c:numRef>
          </c:val>
          <c:smooth val="0"/>
        </c:ser>
        <c:ser>
          <c:idx val="0"/>
          <c:order val="3"/>
          <c:tx>
            <c:v>Actuals</c:v>
          </c:tx>
          <c:spPr>
            <a:ln>
              <a:solidFill>
                <a:schemeClr val="accent4"/>
              </a:solidFill>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TX!$B$7:$B$16</c:f>
              <c:numCache>
                <c:formatCode>_-* #,##0_-;\-* #,##0_-;_-* "-"??_-;_-@_-</c:formatCode>
                <c:ptCount val="10"/>
                <c:pt idx="0">
                  <c:v>5256.5524089999944</c:v>
                </c:pt>
                <c:pt idx="1">
                  <c:v>5492.8529155000006</c:v>
                </c:pt>
                <c:pt idx="2">
                  <c:v>5151.8046124999755</c:v>
                </c:pt>
                <c:pt idx="3">
                  <c:v>5060.4715110000088</c:v>
                </c:pt>
                <c:pt idx="4">
                  <c:v>5275.7510531117723</c:v>
                </c:pt>
              </c:numCache>
            </c:numRef>
          </c:val>
          <c:smooth val="0"/>
        </c:ser>
        <c:ser>
          <c:idx val="4"/>
          <c:order val="4"/>
          <c:tx>
            <c:v>2012 High</c:v>
          </c:tx>
          <c:spPr>
            <a:ln>
              <a:solidFill>
                <a:srgbClr val="F37321"/>
              </a:solidFill>
              <a:prstDash val="dash"/>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2012'!$P$56:$P$65</c:f>
              <c:numCache>
                <c:formatCode>_-* #,##0_-;\-* #,##0_-;_-* "-"??_-;_-@_-</c:formatCode>
                <c:ptCount val="10"/>
                <c:pt idx="4">
                  <c:v>5224.1429085392647</c:v>
                </c:pt>
                <c:pt idx="5">
                  <c:v>5415.8782848544433</c:v>
                </c:pt>
                <c:pt idx="6">
                  <c:v>5655.287724315308</c:v>
                </c:pt>
                <c:pt idx="7">
                  <c:v>5973.6300274015812</c:v>
                </c:pt>
                <c:pt idx="8">
                  <c:v>6210.2792158855145</c:v>
                </c:pt>
                <c:pt idx="9">
                  <c:v>6387.2122323674748</c:v>
                </c:pt>
              </c:numCache>
            </c:numRef>
          </c:val>
          <c:smooth val="0"/>
        </c:ser>
        <c:ser>
          <c:idx val="5"/>
          <c:order val="5"/>
          <c:tx>
            <c:v>2012 Medium</c:v>
          </c:tx>
          <c:spPr>
            <a:ln>
              <a:solidFill>
                <a:srgbClr val="FFC000"/>
              </a:solidFill>
              <a:prstDash val="dash"/>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2012'!$Q$56:$Q$65</c:f>
              <c:numCache>
                <c:formatCode>_-* #,##0_-;\-* #,##0_-;_-* "-"??_-;_-@_-</c:formatCode>
                <c:ptCount val="10"/>
                <c:pt idx="4">
                  <c:v>5170.726738975919</c:v>
                </c:pt>
                <c:pt idx="5">
                  <c:v>5279.0716989708217</c:v>
                </c:pt>
                <c:pt idx="6">
                  <c:v>5436.0697118114322</c:v>
                </c:pt>
                <c:pt idx="7">
                  <c:v>5631.7882312548354</c:v>
                </c:pt>
                <c:pt idx="8">
                  <c:v>5774.2958969603205</c:v>
                </c:pt>
                <c:pt idx="9">
                  <c:v>5891.1201832240204</c:v>
                </c:pt>
              </c:numCache>
            </c:numRef>
          </c:val>
          <c:smooth val="0"/>
        </c:ser>
        <c:ser>
          <c:idx val="6"/>
          <c:order val="6"/>
          <c:tx>
            <c:v>2012 Low</c:v>
          </c:tx>
          <c:spPr>
            <a:ln>
              <a:solidFill>
                <a:schemeClr val="accent3"/>
              </a:solidFill>
              <a:prstDash val="dash"/>
            </a:ln>
          </c:spPr>
          <c:marker>
            <c:symbol val="none"/>
          </c:marker>
          <c:cat>
            <c:strRef>
              <c:f>TX!$A$7:$A$16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2012'!$R$56:$R$65</c:f>
              <c:numCache>
                <c:formatCode>_-* #,##0_-;\-* #,##0_-;_-* "-"??_-;_-@_-</c:formatCode>
                <c:ptCount val="10"/>
                <c:pt idx="4">
                  <c:v>5080.9866571362836</c:v>
                </c:pt>
                <c:pt idx="5">
                  <c:v>5131.2488050834381</c:v>
                </c:pt>
                <c:pt idx="6">
                  <c:v>5202.9492527469947</c:v>
                </c:pt>
                <c:pt idx="7">
                  <c:v>5309.7670718751378</c:v>
                </c:pt>
                <c:pt idx="8">
                  <c:v>5389.5818176763523</c:v>
                </c:pt>
                <c:pt idx="9">
                  <c:v>5463.4191140227613</c:v>
                </c:pt>
              </c:numCache>
            </c:numRef>
          </c:val>
          <c:smooth val="0"/>
        </c:ser>
        <c:dLbls>
          <c:showLegendKey val="0"/>
          <c:showVal val="0"/>
          <c:showCatName val="0"/>
          <c:showSerName val="0"/>
          <c:showPercent val="0"/>
          <c:showBubbleSize val="0"/>
        </c:dLbls>
        <c:marker val="1"/>
        <c:smooth val="0"/>
        <c:axId val="323836544"/>
        <c:axId val="323846912"/>
      </c:lineChart>
      <c:catAx>
        <c:axId val="323836544"/>
        <c:scaling>
          <c:orientation val="minMax"/>
        </c:scaling>
        <c:delete val="0"/>
        <c:axPos val="b"/>
        <c:title>
          <c:tx>
            <c:rich>
              <a:bodyPr/>
              <a:lstStyle/>
              <a:p>
                <a:pPr>
                  <a:defRPr sz="1100"/>
                </a:pPr>
                <a:r>
                  <a:rPr lang="en-AU" sz="1100"/>
                  <a:t>Year</a:t>
                </a:r>
              </a:p>
            </c:rich>
          </c:tx>
          <c:layout>
            <c:manualLayout>
              <c:xMode val="edge"/>
              <c:yMode val="edge"/>
              <c:x val="0.47394222900016197"/>
              <c:y val="0.85993781055278695"/>
            </c:manualLayout>
          </c:layout>
          <c:overlay val="0"/>
        </c:title>
        <c:numFmt formatCode="0" sourceLinked="1"/>
        <c:majorTickMark val="out"/>
        <c:minorTickMark val="none"/>
        <c:tickLblPos val="nextTo"/>
        <c:crossAx val="323846912"/>
        <c:crosses val="autoZero"/>
        <c:auto val="1"/>
        <c:lblAlgn val="ctr"/>
        <c:lblOffset val="100"/>
        <c:noMultiLvlLbl val="0"/>
      </c:catAx>
      <c:valAx>
        <c:axId val="323846912"/>
        <c:scaling>
          <c:orientation val="minMax"/>
          <c:min val="4500"/>
        </c:scaling>
        <c:delete val="0"/>
        <c:axPos val="l"/>
        <c:majorGridlines>
          <c:spPr>
            <a:ln>
              <a:solidFill>
                <a:schemeClr val="bg1">
                  <a:lumMod val="85000"/>
                </a:schemeClr>
              </a:solidFill>
            </a:ln>
          </c:spPr>
        </c:majorGridlines>
        <c:numFmt formatCode="#,##0" sourceLinked="0"/>
        <c:majorTickMark val="out"/>
        <c:minorTickMark val="none"/>
        <c:tickLblPos val="nextTo"/>
        <c:crossAx val="323836544"/>
        <c:crosses val="autoZero"/>
        <c:crossBetween val="between"/>
      </c:valAx>
    </c:plotArea>
    <c:legend>
      <c:legendPos val="b"/>
      <c:layout>
        <c:manualLayout>
          <c:xMode val="edge"/>
          <c:yMode val="edge"/>
          <c:x val="6.5497354420586143E-2"/>
          <c:y val="0.91981465921854355"/>
          <c:w val="0.92988106754903621"/>
          <c:h val="8.0185340781456491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0037735734326E-2"/>
          <c:y val="9.0199029212622558E-2"/>
          <c:w val="0.88768247763700436"/>
          <c:h val="0.64898174818113463"/>
        </c:manualLayout>
      </c:layout>
      <c:lineChart>
        <c:grouping val="standard"/>
        <c:varyColors val="0"/>
        <c:ser>
          <c:idx val="3"/>
          <c:order val="0"/>
          <c:tx>
            <c:v>2013 High</c:v>
          </c:tx>
          <c:spPr>
            <a:ln w="28575">
              <a:solidFill>
                <a:schemeClr val="accent1"/>
              </a:solidFill>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TX!$C$4:$C$21</c:f>
              <c:numCache>
                <c:formatCode>_-* #,##0_-;\-* #,##0_-;_-* "-"??_-;_-@_-</c:formatCode>
                <c:ptCount val="18"/>
                <c:pt idx="8">
                  <c:v>5373.7981555266942</c:v>
                </c:pt>
                <c:pt idx="9">
                  <c:v>5598.5330338614276</c:v>
                </c:pt>
                <c:pt idx="10">
                  <c:v>5761.1914133078517</c:v>
                </c:pt>
                <c:pt idx="11">
                  <c:v>5899.6235734776083</c:v>
                </c:pt>
                <c:pt idx="12">
                  <c:v>5980.5070725256783</c:v>
                </c:pt>
                <c:pt idx="13">
                  <c:v>6074.7534543872107</c:v>
                </c:pt>
                <c:pt idx="14">
                  <c:v>6145.309411171027</c:v>
                </c:pt>
                <c:pt idx="15">
                  <c:v>6219.7568785512512</c:v>
                </c:pt>
                <c:pt idx="16">
                  <c:v>6282.996582985912</c:v>
                </c:pt>
                <c:pt idx="17">
                  <c:v>6331.2597171893767</c:v>
                </c:pt>
              </c:numCache>
            </c:numRef>
          </c:val>
          <c:smooth val="0"/>
        </c:ser>
        <c:ser>
          <c:idx val="2"/>
          <c:order val="1"/>
          <c:tx>
            <c:v>2013 Medium</c:v>
          </c:tx>
          <c:spPr>
            <a:ln w="28575">
              <a:solidFill>
                <a:srgbClr val="FFC000"/>
              </a:solidFill>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TX!$D$4:$D$21</c:f>
              <c:numCache>
                <c:formatCode>_-* #,##0_-;\-* #,##0_-;_-* "-"??_-;_-@_-</c:formatCode>
                <c:ptCount val="18"/>
                <c:pt idx="8">
                  <c:v>5302.5409627229647</c:v>
                </c:pt>
                <c:pt idx="9">
                  <c:v>5494.4944841745346</c:v>
                </c:pt>
                <c:pt idx="10">
                  <c:v>5634.0541835015774</c:v>
                </c:pt>
                <c:pt idx="11">
                  <c:v>5721.1463827240368</c:v>
                </c:pt>
                <c:pt idx="12">
                  <c:v>5774.2141619273534</c:v>
                </c:pt>
                <c:pt idx="13">
                  <c:v>5844.3669965606678</c:v>
                </c:pt>
                <c:pt idx="14">
                  <c:v>5910.067505293021</c:v>
                </c:pt>
                <c:pt idx="15">
                  <c:v>5977.7001547467353</c:v>
                </c:pt>
                <c:pt idx="16">
                  <c:v>6024.5275131304952</c:v>
                </c:pt>
                <c:pt idx="17">
                  <c:v>6053.117064384267</c:v>
                </c:pt>
              </c:numCache>
            </c:numRef>
          </c:val>
          <c:smooth val="0"/>
        </c:ser>
        <c:ser>
          <c:idx val="1"/>
          <c:order val="2"/>
          <c:tx>
            <c:v>2013 Low</c:v>
          </c:tx>
          <c:spPr>
            <a:ln w="28575">
              <a:solidFill>
                <a:schemeClr val="accent3"/>
              </a:solidFill>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TX!$E$4:$E$21</c:f>
              <c:numCache>
                <c:formatCode>_-* #,##0_-;\-* #,##0_-;_-* "-"??_-;_-@_-</c:formatCode>
                <c:ptCount val="18"/>
                <c:pt idx="8">
                  <c:v>5180.1826067045449</c:v>
                </c:pt>
                <c:pt idx="9">
                  <c:v>5277.5394656807239</c:v>
                </c:pt>
                <c:pt idx="10">
                  <c:v>5380.7572847133015</c:v>
                </c:pt>
                <c:pt idx="11">
                  <c:v>5432.6707636151923</c:v>
                </c:pt>
                <c:pt idx="12">
                  <c:v>5466.8372968715239</c:v>
                </c:pt>
                <c:pt idx="13">
                  <c:v>5513.6328730681171</c:v>
                </c:pt>
                <c:pt idx="14">
                  <c:v>5551.2180522097224</c:v>
                </c:pt>
                <c:pt idx="15">
                  <c:v>5587.077941208915</c:v>
                </c:pt>
                <c:pt idx="16">
                  <c:v>5608.123405829645</c:v>
                </c:pt>
                <c:pt idx="17">
                  <c:v>5614.1334997747554</c:v>
                </c:pt>
              </c:numCache>
            </c:numRef>
          </c:val>
          <c:smooth val="0"/>
        </c:ser>
        <c:ser>
          <c:idx val="0"/>
          <c:order val="3"/>
          <c:tx>
            <c:v>Actuals</c:v>
          </c:tx>
          <c:spPr>
            <a:ln>
              <a:solidFill>
                <a:schemeClr val="accent4"/>
              </a:solidFill>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TX!$B$4:$B$21</c:f>
              <c:numCache>
                <c:formatCode>_-* #,##0_-;\-* #,##0_-;_-* "-"??_-;_-@_-</c:formatCode>
                <c:ptCount val="18"/>
                <c:pt idx="0">
                  <c:v>5430.6946470000094</c:v>
                </c:pt>
                <c:pt idx="1">
                  <c:v>5322.0030750000005</c:v>
                </c:pt>
                <c:pt idx="2">
                  <c:v>5301.360023499994</c:v>
                </c:pt>
                <c:pt idx="3">
                  <c:v>5256.5524089999944</c:v>
                </c:pt>
                <c:pt idx="4">
                  <c:v>5492.8529155000006</c:v>
                </c:pt>
                <c:pt idx="5">
                  <c:v>5151.8046124999755</c:v>
                </c:pt>
                <c:pt idx="6">
                  <c:v>5060.4715110000088</c:v>
                </c:pt>
                <c:pt idx="7">
                  <c:v>5275.7510531117723</c:v>
                </c:pt>
              </c:numCache>
            </c:numRef>
          </c:val>
          <c:smooth val="0"/>
        </c:ser>
        <c:ser>
          <c:idx val="4"/>
          <c:order val="4"/>
          <c:tx>
            <c:v>2012 High</c:v>
          </c:tx>
          <c:spPr>
            <a:ln>
              <a:solidFill>
                <a:srgbClr val="F37321"/>
              </a:solidFill>
              <a:prstDash val="dash"/>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2012'!$P$53:$P$70</c:f>
              <c:numCache>
                <c:formatCode>_-* #,##0_-;\-* #,##0_-;_-* "-"??_-;_-@_-</c:formatCode>
                <c:ptCount val="18"/>
                <c:pt idx="7">
                  <c:v>5224.1429085392647</c:v>
                </c:pt>
                <c:pt idx="8">
                  <c:v>5415.8782848544433</c:v>
                </c:pt>
                <c:pt idx="9">
                  <c:v>5655.287724315308</c:v>
                </c:pt>
                <c:pt idx="10">
                  <c:v>5973.6300274015812</c:v>
                </c:pt>
                <c:pt idx="11">
                  <c:v>6210.2792158855145</c:v>
                </c:pt>
                <c:pt idx="12">
                  <c:v>6387.2122323674748</c:v>
                </c:pt>
                <c:pt idx="13">
                  <c:v>6504.6437620210818</c:v>
                </c:pt>
                <c:pt idx="14">
                  <c:v>6586.2923978840636</c:v>
                </c:pt>
                <c:pt idx="15">
                  <c:v>6710.4482000692806</c:v>
                </c:pt>
                <c:pt idx="16">
                  <c:v>6814.5726794274269</c:v>
                </c:pt>
                <c:pt idx="17">
                  <c:v>6883.1568106237855</c:v>
                </c:pt>
              </c:numCache>
            </c:numRef>
          </c:val>
          <c:smooth val="0"/>
        </c:ser>
        <c:ser>
          <c:idx val="5"/>
          <c:order val="5"/>
          <c:tx>
            <c:v>2012 Medium</c:v>
          </c:tx>
          <c:spPr>
            <a:ln>
              <a:solidFill>
                <a:srgbClr val="FFC000"/>
              </a:solidFill>
              <a:prstDash val="dash"/>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2012'!$Q$53:$Q$70</c:f>
              <c:numCache>
                <c:formatCode>_-* #,##0_-;\-* #,##0_-;_-* "-"??_-;_-@_-</c:formatCode>
                <c:ptCount val="18"/>
                <c:pt idx="7">
                  <c:v>5170.726738975919</c:v>
                </c:pt>
                <c:pt idx="8">
                  <c:v>5279.0716989708217</c:v>
                </c:pt>
                <c:pt idx="9">
                  <c:v>5436.0697118114322</c:v>
                </c:pt>
                <c:pt idx="10">
                  <c:v>5631.7882312548354</c:v>
                </c:pt>
                <c:pt idx="11">
                  <c:v>5774.2958969603205</c:v>
                </c:pt>
                <c:pt idx="12">
                  <c:v>5891.1201832240204</c:v>
                </c:pt>
                <c:pt idx="13">
                  <c:v>5955.8047115055433</c:v>
                </c:pt>
                <c:pt idx="14">
                  <c:v>6019.2365959512435</c:v>
                </c:pt>
                <c:pt idx="15">
                  <c:v>6114.0790552626204</c:v>
                </c:pt>
                <c:pt idx="16">
                  <c:v>6182.2516741100762</c:v>
                </c:pt>
                <c:pt idx="17">
                  <c:v>6222.165124094884</c:v>
                </c:pt>
              </c:numCache>
            </c:numRef>
          </c:val>
          <c:smooth val="0"/>
        </c:ser>
        <c:ser>
          <c:idx val="6"/>
          <c:order val="6"/>
          <c:tx>
            <c:v>2012 Low</c:v>
          </c:tx>
          <c:spPr>
            <a:ln>
              <a:solidFill>
                <a:schemeClr val="accent3"/>
              </a:solidFill>
              <a:prstDash val="dash"/>
            </a:ln>
          </c:spPr>
          <c:marker>
            <c:symbol val="none"/>
          </c:marker>
          <c:cat>
            <c:strRef>
              <c:f>TX!$A$4:$A$21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2012'!$R$53:$R$70</c:f>
              <c:numCache>
                <c:formatCode>_-* #,##0_-;\-* #,##0_-;_-* "-"??_-;_-@_-</c:formatCode>
                <c:ptCount val="18"/>
                <c:pt idx="7">
                  <c:v>5080.9866571362836</c:v>
                </c:pt>
                <c:pt idx="8">
                  <c:v>5131.2488050834381</c:v>
                </c:pt>
                <c:pt idx="9">
                  <c:v>5202.9492527469947</c:v>
                </c:pt>
                <c:pt idx="10">
                  <c:v>5309.7670718751378</c:v>
                </c:pt>
                <c:pt idx="11">
                  <c:v>5389.5818176763523</c:v>
                </c:pt>
                <c:pt idx="12">
                  <c:v>5463.4191140227613</c:v>
                </c:pt>
                <c:pt idx="13">
                  <c:v>5466.8517983790334</c:v>
                </c:pt>
                <c:pt idx="14">
                  <c:v>5471.5971256839512</c:v>
                </c:pt>
                <c:pt idx="15">
                  <c:v>5512.52120818201</c:v>
                </c:pt>
                <c:pt idx="16">
                  <c:v>5529.1998620024333</c:v>
                </c:pt>
                <c:pt idx="17">
                  <c:v>5528.9008926839615</c:v>
                </c:pt>
              </c:numCache>
            </c:numRef>
          </c:val>
          <c:smooth val="0"/>
        </c:ser>
        <c:dLbls>
          <c:showLegendKey val="0"/>
          <c:showVal val="0"/>
          <c:showCatName val="0"/>
          <c:showSerName val="0"/>
          <c:showPercent val="0"/>
          <c:showBubbleSize val="0"/>
        </c:dLbls>
        <c:marker val="1"/>
        <c:smooth val="0"/>
        <c:axId val="324293760"/>
        <c:axId val="324295296"/>
      </c:lineChart>
      <c:catAx>
        <c:axId val="324293760"/>
        <c:scaling>
          <c:orientation val="minMax"/>
        </c:scaling>
        <c:delete val="0"/>
        <c:axPos val="b"/>
        <c:numFmt formatCode="0" sourceLinked="1"/>
        <c:majorTickMark val="out"/>
        <c:minorTickMark val="none"/>
        <c:tickLblPos val="nextTo"/>
        <c:txPr>
          <a:bodyPr rot="-2700000"/>
          <a:lstStyle/>
          <a:p>
            <a:pPr>
              <a:defRPr/>
            </a:pPr>
            <a:endParaRPr lang="en-US"/>
          </a:p>
        </c:txPr>
        <c:crossAx val="324295296"/>
        <c:crosses val="autoZero"/>
        <c:auto val="1"/>
        <c:lblAlgn val="ctr"/>
        <c:lblOffset val="100"/>
        <c:noMultiLvlLbl val="0"/>
      </c:catAx>
      <c:valAx>
        <c:axId val="324295296"/>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1.3714484350083433E-3"/>
              <c:y val="0.23165550752561551"/>
            </c:manualLayout>
          </c:layout>
          <c:overlay val="0"/>
        </c:title>
        <c:numFmt formatCode="#,##0" sourceLinked="0"/>
        <c:majorTickMark val="out"/>
        <c:minorTickMark val="none"/>
        <c:tickLblPos val="nextTo"/>
        <c:crossAx val="324293760"/>
        <c:crosses val="autoZero"/>
        <c:crossBetween val="between"/>
      </c:valAx>
    </c:plotArea>
    <c:legend>
      <c:legendPos val="b"/>
      <c:layout>
        <c:manualLayout>
          <c:xMode val="edge"/>
          <c:yMode val="edge"/>
          <c:x val="0.10148313039882723"/>
          <c:y val="0.91206972442627476"/>
          <c:w val="0.87586719474061048"/>
          <c:h val="7.476155015599410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9.1874880289550681E-2"/>
          <c:w val="0.88018912681974126"/>
          <c:h val="0.65604194063195997"/>
        </c:manualLayout>
      </c:layout>
      <c:lineChart>
        <c:grouping val="standard"/>
        <c:varyColors val="0"/>
        <c:ser>
          <c:idx val="3"/>
          <c:order val="0"/>
          <c:tx>
            <c:v>2013 High</c:v>
          </c:tx>
          <c:spPr>
            <a:ln w="28575">
              <a:solidFill>
                <a:schemeClr val="accent1"/>
              </a:solidFill>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AUX!$C$7:$C$16</c:f>
              <c:numCache>
                <c:formatCode>_-* #,##0_-;\-* #,##0_-;_-* "-"??_-;_-@_-</c:formatCode>
                <c:ptCount val="10"/>
                <c:pt idx="5">
                  <c:v>12884.536380799491</c:v>
                </c:pt>
                <c:pt idx="6">
                  <c:v>13417.872825815759</c:v>
                </c:pt>
                <c:pt idx="7">
                  <c:v>12893.725319484565</c:v>
                </c:pt>
                <c:pt idx="8">
                  <c:v>12879.140900300734</c:v>
                </c:pt>
                <c:pt idx="9">
                  <c:v>12753.744700322906</c:v>
                </c:pt>
              </c:numCache>
            </c:numRef>
          </c:val>
          <c:smooth val="0"/>
        </c:ser>
        <c:ser>
          <c:idx val="2"/>
          <c:order val="1"/>
          <c:tx>
            <c:v>2013 Medium</c:v>
          </c:tx>
          <c:spPr>
            <a:ln w="28575">
              <a:solidFill>
                <a:srgbClr val="FFC000"/>
              </a:solidFill>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AUX!$D$7:$D$16</c:f>
              <c:numCache>
                <c:formatCode>_-* #,##0_-;\-* #,##0_-;_-* "-"??_-;_-@_-</c:formatCode>
                <c:ptCount val="10"/>
                <c:pt idx="5">
                  <c:v>12717.843324537433</c:v>
                </c:pt>
                <c:pt idx="6">
                  <c:v>13170.386286170438</c:v>
                </c:pt>
                <c:pt idx="7">
                  <c:v>12608.031671905221</c:v>
                </c:pt>
                <c:pt idx="8">
                  <c:v>12483.098583774085</c:v>
                </c:pt>
                <c:pt idx="9">
                  <c:v>12308.220491826398</c:v>
                </c:pt>
              </c:numCache>
            </c:numRef>
          </c:val>
          <c:smooth val="0"/>
        </c:ser>
        <c:ser>
          <c:idx val="1"/>
          <c:order val="2"/>
          <c:tx>
            <c:v>2013 Low</c:v>
          </c:tx>
          <c:spPr>
            <a:ln w="28575">
              <a:solidFill>
                <a:schemeClr val="accent3"/>
              </a:solidFill>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AUX!$E$7:$E$16</c:f>
              <c:numCache>
                <c:formatCode>_-* #,##0_-;\-* #,##0_-;_-* "-"??_-;_-@_-</c:formatCode>
                <c:ptCount val="10"/>
                <c:pt idx="5">
                  <c:v>12392.875693747406</c:v>
                </c:pt>
                <c:pt idx="6">
                  <c:v>12584.102138076873</c:v>
                </c:pt>
                <c:pt idx="7">
                  <c:v>12009.66540017131</c:v>
                </c:pt>
                <c:pt idx="8">
                  <c:v>11831.540626990958</c:v>
                </c:pt>
                <c:pt idx="9">
                  <c:v>11622.664853572709</c:v>
                </c:pt>
              </c:numCache>
            </c:numRef>
          </c:val>
          <c:smooth val="0"/>
        </c:ser>
        <c:ser>
          <c:idx val="0"/>
          <c:order val="3"/>
          <c:tx>
            <c:v>Actuals</c:v>
          </c:tx>
          <c:spPr>
            <a:ln>
              <a:solidFill>
                <a:schemeClr val="accent4"/>
              </a:solidFill>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AUX!$B$7:$B$16</c:f>
              <c:numCache>
                <c:formatCode>_-* #,##0_-;\-* #,##0_-;_-* "-"??_-;_-@_-</c:formatCode>
                <c:ptCount val="10"/>
                <c:pt idx="0">
                  <c:v>14242.934882159043</c:v>
                </c:pt>
                <c:pt idx="1">
                  <c:v>13888.546661647983</c:v>
                </c:pt>
                <c:pt idx="2">
                  <c:v>13658.482299386989</c:v>
                </c:pt>
                <c:pt idx="3">
                  <c:v>13196.780492252024</c:v>
                </c:pt>
                <c:pt idx="4">
                  <c:v>12675.255561849497</c:v>
                </c:pt>
              </c:numCache>
            </c:numRef>
          </c:val>
          <c:smooth val="0"/>
        </c:ser>
        <c:ser>
          <c:idx val="4"/>
          <c:order val="4"/>
          <c:tx>
            <c:v>2012 High</c:v>
          </c:tx>
          <c:spPr>
            <a:ln>
              <a:solidFill>
                <a:srgbClr val="F37321"/>
              </a:solidFill>
              <a:prstDash val="dash"/>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2012'!$P$80:$P$89</c:f>
              <c:numCache>
                <c:formatCode>_-* #,##0_-;\-* #,##0_-;_-* "-"??_-;_-@_-</c:formatCode>
                <c:ptCount val="10"/>
                <c:pt idx="4">
                  <c:v>13158.959572493764</c:v>
                </c:pt>
                <c:pt idx="5">
                  <c:v>13412.606008168457</c:v>
                </c:pt>
                <c:pt idx="6">
                  <c:v>13645.379591834626</c:v>
                </c:pt>
                <c:pt idx="7">
                  <c:v>13899.103580599598</c:v>
                </c:pt>
                <c:pt idx="8">
                  <c:v>14059.142775921155</c:v>
                </c:pt>
                <c:pt idx="9">
                  <c:v>14200.512042285138</c:v>
                </c:pt>
              </c:numCache>
            </c:numRef>
          </c:val>
          <c:smooth val="0"/>
        </c:ser>
        <c:ser>
          <c:idx val="5"/>
          <c:order val="5"/>
          <c:tx>
            <c:v>2012 Medium</c:v>
          </c:tx>
          <c:spPr>
            <a:ln>
              <a:solidFill>
                <a:srgbClr val="FFC000"/>
              </a:solidFill>
              <a:prstDash val="dash"/>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2012'!$Q$80:$Q$89</c:f>
              <c:numCache>
                <c:formatCode>_-* #,##0_-;\-* #,##0_-;_-* "-"??_-;_-@_-</c:formatCode>
                <c:ptCount val="10"/>
                <c:pt idx="4">
                  <c:v>13105.41283792898</c:v>
                </c:pt>
                <c:pt idx="5">
                  <c:v>13272.692308485599</c:v>
                </c:pt>
                <c:pt idx="6">
                  <c:v>13437.29924021933</c:v>
                </c:pt>
                <c:pt idx="7">
                  <c:v>13598.60568509686</c:v>
                </c:pt>
                <c:pt idx="8">
                  <c:v>13705.481747022528</c:v>
                </c:pt>
                <c:pt idx="9">
                  <c:v>13817.653698945312</c:v>
                </c:pt>
              </c:numCache>
            </c:numRef>
          </c:val>
          <c:smooth val="0"/>
        </c:ser>
        <c:ser>
          <c:idx val="6"/>
          <c:order val="6"/>
          <c:tx>
            <c:v>2012 Low</c:v>
          </c:tx>
          <c:spPr>
            <a:ln>
              <a:solidFill>
                <a:schemeClr val="accent3"/>
              </a:solidFill>
              <a:prstDash val="dash"/>
            </a:ln>
          </c:spPr>
          <c:marker>
            <c:symbol val="none"/>
          </c:marker>
          <c:cat>
            <c:strRef>
              <c:f>AUX!$A$7:$A$16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2012'!$R$80:$R$89</c:f>
              <c:numCache>
                <c:formatCode>_-* #,##0_-;\-* #,##0_-;_-* "-"??_-;_-@_-</c:formatCode>
                <c:ptCount val="10"/>
                <c:pt idx="4">
                  <c:v>13065.180029052271</c:v>
                </c:pt>
                <c:pt idx="5">
                  <c:v>13197.004967894512</c:v>
                </c:pt>
                <c:pt idx="6">
                  <c:v>13292.280979929328</c:v>
                </c:pt>
                <c:pt idx="7">
                  <c:v>13384.930166286274</c:v>
                </c:pt>
                <c:pt idx="8">
                  <c:v>13445.926847593775</c:v>
                </c:pt>
                <c:pt idx="9">
                  <c:v>13529.387688742683</c:v>
                </c:pt>
              </c:numCache>
            </c:numRef>
          </c:val>
          <c:smooth val="0"/>
        </c:ser>
        <c:dLbls>
          <c:showLegendKey val="0"/>
          <c:showVal val="0"/>
          <c:showCatName val="0"/>
          <c:showSerName val="0"/>
          <c:showPercent val="0"/>
          <c:showBubbleSize val="0"/>
        </c:dLbls>
        <c:marker val="1"/>
        <c:smooth val="0"/>
        <c:axId val="325076096"/>
        <c:axId val="325078016"/>
      </c:lineChart>
      <c:catAx>
        <c:axId val="325076096"/>
        <c:scaling>
          <c:orientation val="minMax"/>
        </c:scaling>
        <c:delete val="0"/>
        <c:axPos val="b"/>
        <c:title>
          <c:tx>
            <c:rich>
              <a:bodyPr/>
              <a:lstStyle/>
              <a:p>
                <a:pPr>
                  <a:defRPr sz="1100"/>
                </a:pPr>
                <a:r>
                  <a:rPr lang="en-AU" sz="1100"/>
                  <a:t>Year</a:t>
                </a:r>
              </a:p>
            </c:rich>
          </c:tx>
          <c:layout>
            <c:manualLayout>
              <c:xMode val="edge"/>
              <c:yMode val="edge"/>
              <c:x val="0.46292538317504678"/>
              <c:y val="0.85985699750376554"/>
            </c:manualLayout>
          </c:layout>
          <c:overlay val="0"/>
        </c:title>
        <c:numFmt formatCode="0" sourceLinked="1"/>
        <c:majorTickMark val="out"/>
        <c:minorTickMark val="none"/>
        <c:tickLblPos val="nextTo"/>
        <c:crossAx val="325078016"/>
        <c:crosses val="autoZero"/>
        <c:auto val="1"/>
        <c:lblAlgn val="ctr"/>
        <c:lblOffset val="100"/>
        <c:noMultiLvlLbl val="0"/>
      </c:catAx>
      <c:valAx>
        <c:axId val="325078016"/>
        <c:scaling>
          <c:orientation val="minMax"/>
          <c:min val="11000"/>
        </c:scaling>
        <c:delete val="0"/>
        <c:axPos val="l"/>
        <c:majorGridlines>
          <c:spPr>
            <a:ln>
              <a:solidFill>
                <a:schemeClr val="bg1">
                  <a:lumMod val="85000"/>
                </a:schemeClr>
              </a:solidFill>
            </a:ln>
          </c:spPr>
        </c:majorGridlines>
        <c:numFmt formatCode="#,##0" sourceLinked="0"/>
        <c:majorTickMark val="out"/>
        <c:minorTickMark val="none"/>
        <c:tickLblPos val="nextTo"/>
        <c:crossAx val="325076096"/>
        <c:crosses val="autoZero"/>
        <c:crossBetween val="between"/>
      </c:valAx>
    </c:plotArea>
    <c:legend>
      <c:legendPos val="b"/>
      <c:layout>
        <c:manualLayout>
          <c:xMode val="edge"/>
          <c:yMode val="edge"/>
          <c:x val="3.8106299212598428E-2"/>
          <c:y val="0.92197902968402001"/>
          <c:w val="0.95267938301327526"/>
          <c:h val="7.8020970315979959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9305543978455E-2"/>
          <c:y val="8.8688199042902455E-2"/>
          <c:w val="0.89750593096444919"/>
          <c:h val="0.66329311807912761"/>
        </c:manualLayout>
      </c:layout>
      <c:lineChart>
        <c:grouping val="standard"/>
        <c:varyColors val="0"/>
        <c:ser>
          <c:idx val="3"/>
          <c:order val="0"/>
          <c:tx>
            <c:v>2013 High</c:v>
          </c:tx>
          <c:spPr>
            <a:ln w="28575">
              <a:solidFill>
                <a:schemeClr val="accent1"/>
              </a:solidFill>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AUX!$C$4:$C$21</c:f>
              <c:numCache>
                <c:formatCode>_-* #,##0_-;\-* #,##0_-;_-* "-"??_-;_-@_-</c:formatCode>
                <c:ptCount val="18"/>
                <c:pt idx="8">
                  <c:v>12884.536380799491</c:v>
                </c:pt>
                <c:pt idx="9">
                  <c:v>13417.872825815759</c:v>
                </c:pt>
                <c:pt idx="10">
                  <c:v>12893.725319484565</c:v>
                </c:pt>
                <c:pt idx="11">
                  <c:v>12879.140900300734</c:v>
                </c:pt>
                <c:pt idx="12">
                  <c:v>12753.744700322906</c:v>
                </c:pt>
                <c:pt idx="13">
                  <c:v>12928.170702053156</c:v>
                </c:pt>
                <c:pt idx="14">
                  <c:v>12457.563451238566</c:v>
                </c:pt>
                <c:pt idx="15">
                  <c:v>12618.215643667905</c:v>
                </c:pt>
                <c:pt idx="16">
                  <c:v>12754.296738207015</c:v>
                </c:pt>
                <c:pt idx="17">
                  <c:v>12858.042766582434</c:v>
                </c:pt>
              </c:numCache>
            </c:numRef>
          </c:val>
          <c:smooth val="0"/>
        </c:ser>
        <c:ser>
          <c:idx val="2"/>
          <c:order val="1"/>
          <c:tx>
            <c:v>2013 Medium</c:v>
          </c:tx>
          <c:spPr>
            <a:ln w="28575">
              <a:solidFill>
                <a:srgbClr val="FFC000"/>
              </a:solidFill>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AUX!$D$4:$D$21</c:f>
              <c:numCache>
                <c:formatCode>_-* #,##0_-;\-* #,##0_-;_-* "-"??_-;_-@_-</c:formatCode>
                <c:ptCount val="18"/>
                <c:pt idx="8">
                  <c:v>12717.843324537433</c:v>
                </c:pt>
                <c:pt idx="9">
                  <c:v>13170.386286170438</c:v>
                </c:pt>
                <c:pt idx="10">
                  <c:v>12608.031671905221</c:v>
                </c:pt>
                <c:pt idx="11">
                  <c:v>12483.098583774085</c:v>
                </c:pt>
                <c:pt idx="12">
                  <c:v>12308.220491826398</c:v>
                </c:pt>
                <c:pt idx="13">
                  <c:v>12429.643955499125</c:v>
                </c:pt>
                <c:pt idx="14">
                  <c:v>11964.430137629619</c:v>
                </c:pt>
                <c:pt idx="15">
                  <c:v>12110.663459996669</c:v>
                </c:pt>
                <c:pt idx="16">
                  <c:v>12211.703353573226</c:v>
                </c:pt>
                <c:pt idx="17">
                  <c:v>12273.954941600718</c:v>
                </c:pt>
              </c:numCache>
            </c:numRef>
          </c:val>
          <c:smooth val="0"/>
        </c:ser>
        <c:ser>
          <c:idx val="1"/>
          <c:order val="2"/>
          <c:tx>
            <c:v>2013 Low</c:v>
          </c:tx>
          <c:spPr>
            <a:ln w="28575">
              <a:solidFill>
                <a:schemeClr val="accent3"/>
              </a:solidFill>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AUX!$E$4:$E$21</c:f>
              <c:numCache>
                <c:formatCode>_-* #,##0_-;\-* #,##0_-;_-* "-"??_-;_-@_-</c:formatCode>
                <c:ptCount val="18"/>
                <c:pt idx="8">
                  <c:v>12392.875693747406</c:v>
                </c:pt>
                <c:pt idx="9">
                  <c:v>12584.102138076873</c:v>
                </c:pt>
                <c:pt idx="10">
                  <c:v>12009.66540017131</c:v>
                </c:pt>
                <c:pt idx="11">
                  <c:v>11831.540626990958</c:v>
                </c:pt>
                <c:pt idx="12">
                  <c:v>11622.664853572709</c:v>
                </c:pt>
                <c:pt idx="13">
                  <c:v>11696.817221702733</c:v>
                </c:pt>
                <c:pt idx="14">
                  <c:v>11227.185606016923</c:v>
                </c:pt>
                <c:pt idx="15">
                  <c:v>11307.552404405496</c:v>
                </c:pt>
                <c:pt idx="16">
                  <c:v>11355.128402595052</c:v>
                </c:pt>
                <c:pt idx="17">
                  <c:v>11371.1220929601</c:v>
                </c:pt>
              </c:numCache>
            </c:numRef>
          </c:val>
          <c:smooth val="0"/>
        </c:ser>
        <c:ser>
          <c:idx val="0"/>
          <c:order val="3"/>
          <c:tx>
            <c:v>Actuals</c:v>
          </c:tx>
          <c:spPr>
            <a:ln>
              <a:solidFill>
                <a:schemeClr val="accent4"/>
              </a:solidFill>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AUX!$B$4:$B$21</c:f>
              <c:numCache>
                <c:formatCode>_-* #,##0_-;\-* #,##0_-;_-* "-"??_-;_-@_-</c:formatCode>
                <c:ptCount val="18"/>
                <c:pt idx="0">
                  <c:v>13179.355526143034</c:v>
                </c:pt>
                <c:pt idx="1">
                  <c:v>13153.894700590001</c:v>
                </c:pt>
                <c:pt idx="2">
                  <c:v>13598.612139729994</c:v>
                </c:pt>
                <c:pt idx="3">
                  <c:v>14242.934882159043</c:v>
                </c:pt>
                <c:pt idx="4">
                  <c:v>13888.546661647983</c:v>
                </c:pt>
                <c:pt idx="5">
                  <c:v>13658.482299386989</c:v>
                </c:pt>
                <c:pt idx="6">
                  <c:v>13196.780492252024</c:v>
                </c:pt>
                <c:pt idx="7">
                  <c:v>12675.255561849497</c:v>
                </c:pt>
              </c:numCache>
            </c:numRef>
          </c:val>
          <c:smooth val="0"/>
        </c:ser>
        <c:ser>
          <c:idx val="4"/>
          <c:order val="4"/>
          <c:tx>
            <c:v>2012 High</c:v>
          </c:tx>
          <c:spPr>
            <a:ln>
              <a:solidFill>
                <a:srgbClr val="F37321"/>
              </a:solidFill>
              <a:prstDash val="dash"/>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2012'!$P$77:$P$94</c:f>
              <c:numCache>
                <c:formatCode>_-* #,##0_-;\-* #,##0_-;_-* "-"??_-;_-@_-</c:formatCode>
                <c:ptCount val="18"/>
                <c:pt idx="7">
                  <c:v>13158.959572493764</c:v>
                </c:pt>
                <c:pt idx="8">
                  <c:v>13412.606008168457</c:v>
                </c:pt>
                <c:pt idx="9">
                  <c:v>13645.379591834626</c:v>
                </c:pt>
                <c:pt idx="10">
                  <c:v>13899.103580599598</c:v>
                </c:pt>
                <c:pt idx="11">
                  <c:v>14059.142775921155</c:v>
                </c:pt>
                <c:pt idx="12">
                  <c:v>14200.512042285138</c:v>
                </c:pt>
                <c:pt idx="13">
                  <c:v>14275.904780358731</c:v>
                </c:pt>
                <c:pt idx="14">
                  <c:v>14349.095351284665</c:v>
                </c:pt>
                <c:pt idx="15">
                  <c:v>14397.774020345081</c:v>
                </c:pt>
                <c:pt idx="16">
                  <c:v>14469.724861000263</c:v>
                </c:pt>
                <c:pt idx="17">
                  <c:v>14489.781149110251</c:v>
                </c:pt>
              </c:numCache>
            </c:numRef>
          </c:val>
          <c:smooth val="0"/>
        </c:ser>
        <c:ser>
          <c:idx val="5"/>
          <c:order val="5"/>
          <c:tx>
            <c:v>2012 Medium</c:v>
          </c:tx>
          <c:spPr>
            <a:ln>
              <a:solidFill>
                <a:srgbClr val="FFC000"/>
              </a:solidFill>
              <a:prstDash val="dash"/>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2012'!$Q$77:$Q$94</c:f>
              <c:numCache>
                <c:formatCode>_-* #,##0_-;\-* #,##0_-;_-* "-"??_-;_-@_-</c:formatCode>
                <c:ptCount val="18"/>
                <c:pt idx="7">
                  <c:v>13105.41283792898</c:v>
                </c:pt>
                <c:pt idx="8">
                  <c:v>13272.692308485599</c:v>
                </c:pt>
                <c:pt idx="9">
                  <c:v>13437.29924021933</c:v>
                </c:pt>
                <c:pt idx="10">
                  <c:v>13598.60568509686</c:v>
                </c:pt>
                <c:pt idx="11">
                  <c:v>13705.481747022528</c:v>
                </c:pt>
                <c:pt idx="12">
                  <c:v>13817.653698945312</c:v>
                </c:pt>
                <c:pt idx="13">
                  <c:v>13871.602694940466</c:v>
                </c:pt>
                <c:pt idx="14">
                  <c:v>13932.414071734085</c:v>
                </c:pt>
                <c:pt idx="15">
                  <c:v>13972.735691164315</c:v>
                </c:pt>
                <c:pt idx="16">
                  <c:v>14025.628643654847</c:v>
                </c:pt>
                <c:pt idx="17">
                  <c:v>14030.964735087298</c:v>
                </c:pt>
              </c:numCache>
            </c:numRef>
          </c:val>
          <c:smooth val="0"/>
        </c:ser>
        <c:ser>
          <c:idx val="6"/>
          <c:order val="6"/>
          <c:tx>
            <c:v>2012 Low</c:v>
          </c:tx>
          <c:spPr>
            <a:ln>
              <a:solidFill>
                <a:schemeClr val="accent3"/>
              </a:solidFill>
              <a:prstDash val="dash"/>
            </a:ln>
          </c:spPr>
          <c:marker>
            <c:symbol val="none"/>
          </c:marker>
          <c:cat>
            <c:strRef>
              <c:f>AUX!$A$4:$A$21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2012'!$R$77:$R$94</c:f>
              <c:numCache>
                <c:formatCode>_-* #,##0_-;\-* #,##0_-;_-* "-"??_-;_-@_-</c:formatCode>
                <c:ptCount val="18"/>
                <c:pt idx="7">
                  <c:v>13065.180029052271</c:v>
                </c:pt>
                <c:pt idx="8">
                  <c:v>13197.004967894512</c:v>
                </c:pt>
                <c:pt idx="9">
                  <c:v>13292.280979929328</c:v>
                </c:pt>
                <c:pt idx="10">
                  <c:v>13384.930166286274</c:v>
                </c:pt>
                <c:pt idx="11">
                  <c:v>13445.926847593775</c:v>
                </c:pt>
                <c:pt idx="12">
                  <c:v>13529.387688742683</c:v>
                </c:pt>
                <c:pt idx="13">
                  <c:v>13531.087175604363</c:v>
                </c:pt>
                <c:pt idx="14">
                  <c:v>13545.713844899576</c:v>
                </c:pt>
                <c:pt idx="15">
                  <c:v>13544.739438670917</c:v>
                </c:pt>
                <c:pt idx="16">
                  <c:v>13560.718383768635</c:v>
                </c:pt>
                <c:pt idx="17">
                  <c:v>13535.152216609025</c:v>
                </c:pt>
              </c:numCache>
            </c:numRef>
          </c:val>
          <c:smooth val="0"/>
        </c:ser>
        <c:dLbls>
          <c:showLegendKey val="0"/>
          <c:showVal val="0"/>
          <c:showCatName val="0"/>
          <c:showSerName val="0"/>
          <c:showPercent val="0"/>
          <c:showBubbleSize val="0"/>
        </c:dLbls>
        <c:marker val="1"/>
        <c:smooth val="0"/>
        <c:axId val="325119360"/>
        <c:axId val="325387392"/>
      </c:lineChart>
      <c:catAx>
        <c:axId val="325119360"/>
        <c:scaling>
          <c:orientation val="minMax"/>
        </c:scaling>
        <c:delete val="0"/>
        <c:axPos val="b"/>
        <c:numFmt formatCode="0" sourceLinked="1"/>
        <c:majorTickMark val="out"/>
        <c:minorTickMark val="none"/>
        <c:tickLblPos val="nextTo"/>
        <c:txPr>
          <a:bodyPr rot="-2700000"/>
          <a:lstStyle/>
          <a:p>
            <a:pPr>
              <a:defRPr/>
            </a:pPr>
            <a:endParaRPr lang="en-US"/>
          </a:p>
        </c:txPr>
        <c:crossAx val="325387392"/>
        <c:crosses val="autoZero"/>
        <c:auto val="1"/>
        <c:lblAlgn val="ctr"/>
        <c:lblOffset val="100"/>
        <c:noMultiLvlLbl val="0"/>
      </c:catAx>
      <c:valAx>
        <c:axId val="32538739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563932301429893E-4"/>
              <c:y val="0.24278890295476044"/>
            </c:manualLayout>
          </c:layout>
          <c:overlay val="0"/>
        </c:title>
        <c:numFmt formatCode="#,##0" sourceLinked="0"/>
        <c:majorTickMark val="out"/>
        <c:minorTickMark val="none"/>
        <c:tickLblPos val="nextTo"/>
        <c:crossAx val="325119360"/>
        <c:crosses val="autoZero"/>
        <c:crossBetween val="between"/>
      </c:valAx>
    </c:plotArea>
    <c:legend>
      <c:legendPos val="b"/>
      <c:layout>
        <c:manualLayout>
          <c:xMode val="edge"/>
          <c:yMode val="edge"/>
          <c:x val="6.9335350095959897E-2"/>
          <c:y val="0.92477411524122199"/>
          <c:w val="0.87905336491439479"/>
          <c:h val="7.080904651939236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3"/>
          <c:y val="0.1009662256339586"/>
          <c:w val="0.88018912681974126"/>
          <c:h val="0.64695045657954631"/>
        </c:manualLayout>
      </c:layout>
      <c:lineChart>
        <c:grouping val="standard"/>
        <c:varyColors val="0"/>
        <c:ser>
          <c:idx val="3"/>
          <c:order val="0"/>
          <c:tx>
            <c:v>2013 High</c:v>
          </c:tx>
          <c:spPr>
            <a:ln w="28575">
              <a:solidFill>
                <a:schemeClr val="accent1"/>
              </a:solidFill>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NAT!$C$7:$C$16</c:f>
              <c:numCache>
                <c:formatCode>_-* #,##0_-;\-* #,##0_-;_-* "-"??_-;_-@_-</c:formatCode>
                <c:ptCount val="10"/>
                <c:pt idx="5">
                  <c:v>192246.84338488197</c:v>
                </c:pt>
                <c:pt idx="6">
                  <c:v>199105.78817836696</c:v>
                </c:pt>
                <c:pt idx="7">
                  <c:v>204035.71211673395</c:v>
                </c:pt>
                <c:pt idx="8">
                  <c:v>208401.01527750058</c:v>
                </c:pt>
                <c:pt idx="9">
                  <c:v>211066.71053730167</c:v>
                </c:pt>
              </c:numCache>
            </c:numRef>
          </c:val>
          <c:smooth val="0"/>
        </c:ser>
        <c:ser>
          <c:idx val="2"/>
          <c:order val="1"/>
          <c:tx>
            <c:v>2013 Medium</c:v>
          </c:tx>
          <c:spPr>
            <a:ln w="28575">
              <a:solidFill>
                <a:srgbClr val="FFC000"/>
              </a:solidFill>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NAT!$D$7:$D$16</c:f>
              <c:numCache>
                <c:formatCode>_-* #,##0_-;\-* #,##0_-;_-* "-"??_-;_-@_-</c:formatCode>
                <c:ptCount val="10"/>
                <c:pt idx="5">
                  <c:v>189770.15313493164</c:v>
                </c:pt>
                <c:pt idx="6">
                  <c:v>195549.86674065937</c:v>
                </c:pt>
                <c:pt idx="7">
                  <c:v>199727.20018482313</c:v>
                </c:pt>
                <c:pt idx="8">
                  <c:v>202462.98472699345</c:v>
                </c:pt>
                <c:pt idx="9">
                  <c:v>204256.47279211433</c:v>
                </c:pt>
              </c:numCache>
            </c:numRef>
          </c:val>
          <c:smooth val="0"/>
        </c:ser>
        <c:ser>
          <c:idx val="1"/>
          <c:order val="2"/>
          <c:tx>
            <c:v>2013 Low</c:v>
          </c:tx>
          <c:spPr>
            <a:ln w="28575">
              <a:solidFill>
                <a:schemeClr val="accent3"/>
              </a:solidFill>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NAT!$E$7:$E$16</c:f>
              <c:numCache>
                <c:formatCode>_-* #,##0_-;\-* #,##0_-;_-* "-"??_-;_-@_-</c:formatCode>
                <c:ptCount val="10"/>
                <c:pt idx="5">
                  <c:v>185588.29530465711</c:v>
                </c:pt>
                <c:pt idx="6">
                  <c:v>188190.4692997298</c:v>
                </c:pt>
                <c:pt idx="7">
                  <c:v>191158.10923335256</c:v>
                </c:pt>
                <c:pt idx="8">
                  <c:v>192652.39687427806</c:v>
                </c:pt>
                <c:pt idx="9">
                  <c:v>193782.16972049681</c:v>
                </c:pt>
              </c:numCache>
            </c:numRef>
          </c:val>
          <c:smooth val="0"/>
        </c:ser>
        <c:ser>
          <c:idx val="0"/>
          <c:order val="3"/>
          <c:tx>
            <c:v>Actuals</c:v>
          </c:tx>
          <c:spPr>
            <a:ln>
              <a:solidFill>
                <a:schemeClr val="accent4"/>
              </a:solidFill>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NAT!$B$7:$B$16</c:f>
              <c:numCache>
                <c:formatCode>_-* #,##0_-;\-* #,##0_-;_-* "-"??_-;_-@_-</c:formatCode>
                <c:ptCount val="10"/>
                <c:pt idx="0">
                  <c:v>197197.99320384054</c:v>
                </c:pt>
                <c:pt idx="1">
                  <c:v>197699.69910735197</c:v>
                </c:pt>
                <c:pt idx="2">
                  <c:v>195596.23568011276</c:v>
                </c:pt>
                <c:pt idx="3">
                  <c:v>191967.80645824768</c:v>
                </c:pt>
                <c:pt idx="4">
                  <c:v>188898.07961784562</c:v>
                </c:pt>
              </c:numCache>
            </c:numRef>
          </c:val>
          <c:smooth val="0"/>
        </c:ser>
        <c:ser>
          <c:idx val="4"/>
          <c:order val="4"/>
          <c:tx>
            <c:v>2012 High</c:v>
          </c:tx>
          <c:spPr>
            <a:ln>
              <a:solidFill>
                <a:srgbClr val="F37321"/>
              </a:solidFill>
              <a:prstDash val="dash"/>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2012'!$F$8:$F$17</c:f>
              <c:numCache>
                <c:formatCode>_-* #,##0_-;\-* #,##0_-;_-* "-"??_-;_-@_-</c:formatCode>
                <c:ptCount val="10"/>
                <c:pt idx="4">
                  <c:v>192826.34788534054</c:v>
                </c:pt>
                <c:pt idx="5">
                  <c:v>199303.24774230557</c:v>
                </c:pt>
                <c:pt idx="6">
                  <c:v>206358.17036700886</c:v>
                </c:pt>
                <c:pt idx="7">
                  <c:v>214888.31225876423</c:v>
                </c:pt>
                <c:pt idx="8">
                  <c:v>220905.50133599353</c:v>
                </c:pt>
                <c:pt idx="9">
                  <c:v>225484.83147350472</c:v>
                </c:pt>
              </c:numCache>
            </c:numRef>
          </c:val>
          <c:smooth val="0"/>
        </c:ser>
        <c:ser>
          <c:idx val="5"/>
          <c:order val="5"/>
          <c:tx>
            <c:v>2012 Medium</c:v>
          </c:tx>
          <c:spPr>
            <a:ln>
              <a:solidFill>
                <a:srgbClr val="FFC000"/>
              </a:solidFill>
              <a:prstDash val="dash"/>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2012'!$G$8:$G$17</c:f>
              <c:numCache>
                <c:formatCode>_-* #,##0_-;\-* #,##0_-;_-* "-"??_-;_-@_-</c:formatCode>
                <c:ptCount val="10"/>
                <c:pt idx="4">
                  <c:v>191075.79777802902</c:v>
                </c:pt>
                <c:pt idx="5">
                  <c:v>194491.9323231201</c:v>
                </c:pt>
                <c:pt idx="6">
                  <c:v>199388.19225589879</c:v>
                </c:pt>
                <c:pt idx="7">
                  <c:v>205053.23344021651</c:v>
                </c:pt>
                <c:pt idx="8">
                  <c:v>209078.33955494099</c:v>
                </c:pt>
                <c:pt idx="9">
                  <c:v>212487.34589446071</c:v>
                </c:pt>
              </c:numCache>
            </c:numRef>
          </c:val>
          <c:smooth val="0"/>
        </c:ser>
        <c:ser>
          <c:idx val="6"/>
          <c:order val="6"/>
          <c:tx>
            <c:v>2012 Low</c:v>
          </c:tx>
          <c:spPr>
            <a:ln>
              <a:solidFill>
                <a:schemeClr val="accent3"/>
              </a:solidFill>
              <a:prstDash val="dash"/>
            </a:ln>
          </c:spPr>
          <c:marker>
            <c:symbol val="none"/>
          </c:marker>
          <c:cat>
            <c:strRef>
              <c:f>NAT!$A$7:$A$16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2012'!$H$8:$H$17</c:f>
              <c:numCache>
                <c:formatCode>_-* #,##0_-;\-* #,##0_-;_-* "-"??_-;_-@_-</c:formatCode>
                <c:ptCount val="10"/>
                <c:pt idx="4">
                  <c:v>188017.64306733821</c:v>
                </c:pt>
                <c:pt idx="5">
                  <c:v>189724.67176097404</c:v>
                </c:pt>
                <c:pt idx="6">
                  <c:v>192204.65897359562</c:v>
                </c:pt>
                <c:pt idx="7">
                  <c:v>195497.93570406397</c:v>
                </c:pt>
                <c:pt idx="8">
                  <c:v>197871.79193342011</c:v>
                </c:pt>
                <c:pt idx="9">
                  <c:v>200170.32445126417</c:v>
                </c:pt>
              </c:numCache>
            </c:numRef>
          </c:val>
          <c:smooth val="0"/>
        </c:ser>
        <c:dLbls>
          <c:showLegendKey val="0"/>
          <c:showVal val="0"/>
          <c:showCatName val="0"/>
          <c:showSerName val="0"/>
          <c:showPercent val="0"/>
          <c:showBubbleSize val="0"/>
        </c:dLbls>
        <c:marker val="1"/>
        <c:smooth val="0"/>
        <c:axId val="318052224"/>
        <c:axId val="318053760"/>
      </c:lineChart>
      <c:catAx>
        <c:axId val="318052224"/>
        <c:scaling>
          <c:orientation val="minMax"/>
        </c:scaling>
        <c:delete val="0"/>
        <c:axPos val="b"/>
        <c:numFmt formatCode="0" sourceLinked="1"/>
        <c:majorTickMark val="out"/>
        <c:minorTickMark val="none"/>
        <c:tickLblPos val="nextTo"/>
        <c:crossAx val="318053760"/>
        <c:crosses val="autoZero"/>
        <c:auto val="1"/>
        <c:lblAlgn val="ctr"/>
        <c:lblOffset val="100"/>
        <c:noMultiLvlLbl val="0"/>
      </c:catAx>
      <c:valAx>
        <c:axId val="318053760"/>
        <c:scaling>
          <c:orientation val="minMax"/>
          <c:min val="180000"/>
        </c:scaling>
        <c:delete val="0"/>
        <c:axPos val="l"/>
        <c:majorGridlines>
          <c:spPr>
            <a:ln>
              <a:solidFill>
                <a:schemeClr val="bg1">
                  <a:lumMod val="85000"/>
                </a:schemeClr>
              </a:solidFill>
            </a:ln>
          </c:spPr>
        </c:majorGridlines>
        <c:numFmt formatCode="#,##0" sourceLinked="0"/>
        <c:majorTickMark val="out"/>
        <c:minorTickMark val="none"/>
        <c:tickLblPos val="nextTo"/>
        <c:crossAx val="318052224"/>
        <c:crosses val="autoZero"/>
        <c:crossBetween val="between"/>
      </c:valAx>
    </c:plotArea>
    <c:legend>
      <c:legendPos val="b"/>
      <c:layout>
        <c:manualLayout>
          <c:xMode val="edge"/>
          <c:yMode val="edge"/>
          <c:x val="2.5122347995483928E-2"/>
          <c:y val="0.90798609988283907"/>
          <c:w val="0.95226616446955403"/>
          <c:h val="9.201390011716097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9359639225724"/>
          <c:y val="0.10103456980387868"/>
          <c:w val="0.7782616688959112"/>
          <c:h val="0.64688220854273148"/>
        </c:manualLayout>
      </c:layout>
      <c:lineChart>
        <c:grouping val="standard"/>
        <c:varyColors val="0"/>
        <c:ser>
          <c:idx val="3"/>
          <c:order val="0"/>
          <c:tx>
            <c:v>2013 High</c:v>
          </c:tx>
          <c:spPr>
            <a:ln w="28575">
              <a:solidFill>
                <a:schemeClr val="accent1"/>
              </a:solidFill>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NAT!$C$4:$C$21</c:f>
              <c:numCache>
                <c:formatCode>_-* #,##0_-;\-* #,##0_-;_-* "-"??_-;_-@_-</c:formatCode>
                <c:ptCount val="18"/>
                <c:pt idx="8">
                  <c:v>192246.84338488197</c:v>
                </c:pt>
                <c:pt idx="9">
                  <c:v>199105.78817836696</c:v>
                </c:pt>
                <c:pt idx="10">
                  <c:v>204035.71211673395</c:v>
                </c:pt>
                <c:pt idx="11">
                  <c:v>208401.01527750058</c:v>
                </c:pt>
                <c:pt idx="12">
                  <c:v>211066.71053730167</c:v>
                </c:pt>
                <c:pt idx="13">
                  <c:v>214216.85057326258</c:v>
                </c:pt>
                <c:pt idx="14">
                  <c:v>216586.91326533316</c:v>
                </c:pt>
                <c:pt idx="15">
                  <c:v>219026.31402629853</c:v>
                </c:pt>
                <c:pt idx="16">
                  <c:v>221145.44759123836</c:v>
                </c:pt>
                <c:pt idx="17">
                  <c:v>222723.23382392383</c:v>
                </c:pt>
              </c:numCache>
            </c:numRef>
          </c:val>
          <c:smooth val="0"/>
        </c:ser>
        <c:ser>
          <c:idx val="2"/>
          <c:order val="1"/>
          <c:tx>
            <c:v>2013 Medium</c:v>
          </c:tx>
          <c:spPr>
            <a:ln w="28575">
              <a:solidFill>
                <a:srgbClr val="FFC000"/>
              </a:solidFill>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NAT!$D$4:$D$21</c:f>
              <c:numCache>
                <c:formatCode>_-* #,##0_-;\-* #,##0_-;_-* "-"??_-;_-@_-</c:formatCode>
                <c:ptCount val="18"/>
                <c:pt idx="8">
                  <c:v>189770.15313493164</c:v>
                </c:pt>
                <c:pt idx="9">
                  <c:v>195549.86674065937</c:v>
                </c:pt>
                <c:pt idx="10">
                  <c:v>199727.20018482313</c:v>
                </c:pt>
                <c:pt idx="11">
                  <c:v>202462.98472699345</c:v>
                </c:pt>
                <c:pt idx="12">
                  <c:v>204256.47279211433</c:v>
                </c:pt>
                <c:pt idx="13">
                  <c:v>206667.57085504092</c:v>
                </c:pt>
                <c:pt idx="14">
                  <c:v>208878.41537774095</c:v>
                </c:pt>
                <c:pt idx="15">
                  <c:v>211090.05193331017</c:v>
                </c:pt>
                <c:pt idx="16">
                  <c:v>212668.53205512284</c:v>
                </c:pt>
                <c:pt idx="17">
                  <c:v>213596.32190108224</c:v>
                </c:pt>
              </c:numCache>
            </c:numRef>
          </c:val>
          <c:smooth val="0"/>
        </c:ser>
        <c:ser>
          <c:idx val="1"/>
          <c:order val="2"/>
          <c:tx>
            <c:v>2013 Low</c:v>
          </c:tx>
          <c:spPr>
            <a:ln w="28575">
              <a:solidFill>
                <a:schemeClr val="accent3"/>
              </a:solidFill>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NAT!$E$4:$E$21</c:f>
              <c:numCache>
                <c:formatCode>_-* #,##0_-;\-* #,##0_-;_-* "-"??_-;_-@_-</c:formatCode>
                <c:ptCount val="18"/>
                <c:pt idx="8">
                  <c:v>185588.29530465711</c:v>
                </c:pt>
                <c:pt idx="9">
                  <c:v>188190.4692997298</c:v>
                </c:pt>
                <c:pt idx="10">
                  <c:v>191158.10923335256</c:v>
                </c:pt>
                <c:pt idx="11">
                  <c:v>192652.39687427806</c:v>
                </c:pt>
                <c:pt idx="12">
                  <c:v>193782.16972049681</c:v>
                </c:pt>
                <c:pt idx="13">
                  <c:v>195367.22956616918</c:v>
                </c:pt>
                <c:pt idx="14">
                  <c:v>196599.76359928676</c:v>
                </c:pt>
                <c:pt idx="15">
                  <c:v>197733.88346143981</c:v>
                </c:pt>
                <c:pt idx="16">
                  <c:v>198437.49447188864</c:v>
                </c:pt>
                <c:pt idx="17">
                  <c:v>198578.83586364036</c:v>
                </c:pt>
              </c:numCache>
            </c:numRef>
          </c:val>
          <c:smooth val="0"/>
        </c:ser>
        <c:ser>
          <c:idx val="0"/>
          <c:order val="3"/>
          <c:tx>
            <c:v>Actuals</c:v>
          </c:tx>
          <c:spPr>
            <a:ln>
              <a:solidFill>
                <a:schemeClr val="accent4"/>
              </a:solidFill>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NAT!$B$4:$B$21</c:f>
              <c:numCache>
                <c:formatCode>_-* #,##0_-;\-* #,##0_-;_-* "-"??_-;_-@_-</c:formatCode>
                <c:ptCount val="18"/>
                <c:pt idx="0">
                  <c:v>190724.02563535745</c:v>
                </c:pt>
                <c:pt idx="1">
                  <c:v>193976.4363254098</c:v>
                </c:pt>
                <c:pt idx="2">
                  <c:v>195316.67464027036</c:v>
                </c:pt>
                <c:pt idx="3">
                  <c:v>197197.99320384054</c:v>
                </c:pt>
                <c:pt idx="4">
                  <c:v>197699.69910735197</c:v>
                </c:pt>
                <c:pt idx="5">
                  <c:v>195596.23568011276</c:v>
                </c:pt>
                <c:pt idx="6">
                  <c:v>191967.80645824768</c:v>
                </c:pt>
                <c:pt idx="7">
                  <c:v>188898.07961784562</c:v>
                </c:pt>
              </c:numCache>
            </c:numRef>
          </c:val>
          <c:smooth val="0"/>
        </c:ser>
        <c:ser>
          <c:idx val="4"/>
          <c:order val="4"/>
          <c:tx>
            <c:v>2012 High</c:v>
          </c:tx>
          <c:spPr>
            <a:ln>
              <a:solidFill>
                <a:srgbClr val="F37321"/>
              </a:solidFill>
              <a:prstDash val="dash"/>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2012'!$F$5:$F$22</c:f>
              <c:numCache>
                <c:formatCode>_-* #,##0_-;\-* #,##0_-;_-* "-"??_-;_-@_-</c:formatCode>
                <c:ptCount val="18"/>
                <c:pt idx="7">
                  <c:v>192826.34788534054</c:v>
                </c:pt>
                <c:pt idx="8">
                  <c:v>199303.24774230557</c:v>
                </c:pt>
                <c:pt idx="9">
                  <c:v>206358.17036700886</c:v>
                </c:pt>
                <c:pt idx="10">
                  <c:v>214888.31225876423</c:v>
                </c:pt>
                <c:pt idx="11">
                  <c:v>220905.50133599353</c:v>
                </c:pt>
                <c:pt idx="12">
                  <c:v>225484.83147350472</c:v>
                </c:pt>
                <c:pt idx="13">
                  <c:v>228717.06011718704</c:v>
                </c:pt>
                <c:pt idx="14">
                  <c:v>231236.90441477409</c:v>
                </c:pt>
                <c:pt idx="15">
                  <c:v>234856.08176191035</c:v>
                </c:pt>
                <c:pt idx="16">
                  <c:v>237722.96396833606</c:v>
                </c:pt>
                <c:pt idx="17">
                  <c:v>239736.10922005822</c:v>
                </c:pt>
              </c:numCache>
            </c:numRef>
          </c:val>
          <c:smooth val="0"/>
        </c:ser>
        <c:ser>
          <c:idx val="5"/>
          <c:order val="5"/>
          <c:tx>
            <c:v>2012 Medium</c:v>
          </c:tx>
          <c:spPr>
            <a:ln>
              <a:solidFill>
                <a:srgbClr val="FFC000"/>
              </a:solidFill>
              <a:prstDash val="dash"/>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2012'!$G$5:$G$22</c:f>
              <c:numCache>
                <c:formatCode>_-* #,##0_-;\-* #,##0_-;_-* "-"??_-;_-@_-</c:formatCode>
                <c:ptCount val="18"/>
                <c:pt idx="7">
                  <c:v>191075.79777802902</c:v>
                </c:pt>
                <c:pt idx="8">
                  <c:v>194491.9323231201</c:v>
                </c:pt>
                <c:pt idx="9">
                  <c:v>199388.19225589879</c:v>
                </c:pt>
                <c:pt idx="10">
                  <c:v>205053.23344021651</c:v>
                </c:pt>
                <c:pt idx="11">
                  <c:v>209078.33955494099</c:v>
                </c:pt>
                <c:pt idx="12">
                  <c:v>212487.34589446071</c:v>
                </c:pt>
                <c:pt idx="13">
                  <c:v>214658.12990048181</c:v>
                </c:pt>
                <c:pt idx="14">
                  <c:v>216744.48324814608</c:v>
                </c:pt>
                <c:pt idx="15">
                  <c:v>219573.24527113311</c:v>
                </c:pt>
                <c:pt idx="16">
                  <c:v>221654.03536357469</c:v>
                </c:pt>
                <c:pt idx="17">
                  <c:v>222925.56272577081</c:v>
                </c:pt>
              </c:numCache>
            </c:numRef>
          </c:val>
          <c:smooth val="0"/>
        </c:ser>
        <c:ser>
          <c:idx val="6"/>
          <c:order val="6"/>
          <c:tx>
            <c:v>2012 Low</c:v>
          </c:tx>
          <c:spPr>
            <a:ln>
              <a:solidFill>
                <a:schemeClr val="accent3"/>
              </a:solidFill>
              <a:prstDash val="dash"/>
            </a:ln>
          </c:spPr>
          <c:marker>
            <c:symbol val="none"/>
          </c:marker>
          <c:cat>
            <c:strRef>
              <c:f>NAT!$A$4:$A$21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2012'!$H$5:$H$22</c:f>
              <c:numCache>
                <c:formatCode>_-* #,##0_-;\-* #,##0_-;_-* "-"??_-;_-@_-</c:formatCode>
                <c:ptCount val="18"/>
                <c:pt idx="7">
                  <c:v>188017.64306733821</c:v>
                </c:pt>
                <c:pt idx="8">
                  <c:v>189724.67176097404</c:v>
                </c:pt>
                <c:pt idx="9">
                  <c:v>192204.65897359562</c:v>
                </c:pt>
                <c:pt idx="10">
                  <c:v>195497.93570406397</c:v>
                </c:pt>
                <c:pt idx="11">
                  <c:v>197871.79193342011</c:v>
                </c:pt>
                <c:pt idx="12">
                  <c:v>200170.32445126417</c:v>
                </c:pt>
                <c:pt idx="13">
                  <c:v>200641.49370378046</c:v>
                </c:pt>
                <c:pt idx="14">
                  <c:v>201099.13576771066</c:v>
                </c:pt>
                <c:pt idx="15">
                  <c:v>202515.99898560817</c:v>
                </c:pt>
                <c:pt idx="16">
                  <c:v>203193.53746049295</c:v>
                </c:pt>
                <c:pt idx="17">
                  <c:v>203389.96199412149</c:v>
                </c:pt>
              </c:numCache>
            </c:numRef>
          </c:val>
          <c:smooth val="0"/>
        </c:ser>
        <c:dLbls>
          <c:showLegendKey val="0"/>
          <c:showVal val="0"/>
          <c:showCatName val="0"/>
          <c:showSerName val="0"/>
          <c:showPercent val="0"/>
          <c:showBubbleSize val="0"/>
        </c:dLbls>
        <c:marker val="1"/>
        <c:smooth val="0"/>
        <c:axId val="318359424"/>
        <c:axId val="318360960"/>
      </c:lineChart>
      <c:lineChart>
        <c:grouping val="standard"/>
        <c:varyColors val="0"/>
        <c:ser>
          <c:idx val="7"/>
          <c:order val="7"/>
          <c:tx>
            <c:v>R+C per capita</c:v>
          </c:tx>
          <c:spPr>
            <a:ln>
              <a:solidFill>
                <a:schemeClr val="accent6">
                  <a:lumMod val="75000"/>
                </a:schemeClr>
              </a:solidFill>
            </a:ln>
          </c:spPr>
          <c:marker>
            <c:symbol val="none"/>
          </c:marker>
          <c:val>
            <c:numRef>
              <c:f>'NEFR 2012'!$S$29:$S$46</c:f>
              <c:numCache>
                <c:formatCode>_-* #,##0_-;\-* #,##0_-;_-* "-"??_-;_-@_-</c:formatCode>
                <c:ptCount val="18"/>
                <c:pt idx="0">
                  <c:v>7135.3711315124174</c:v>
                </c:pt>
                <c:pt idx="1">
                  <c:v>7064.4608271499628</c:v>
                </c:pt>
                <c:pt idx="2">
                  <c:v>7006.1583772003141</c:v>
                </c:pt>
                <c:pt idx="3">
                  <c:v>7014.0465982293754</c:v>
                </c:pt>
                <c:pt idx="4">
                  <c:v>6947.4331151154365</c:v>
                </c:pt>
                <c:pt idx="5">
                  <c:v>6745.2681615249803</c:v>
                </c:pt>
                <c:pt idx="6">
                  <c:v>6532.3900527058049</c:v>
                </c:pt>
                <c:pt idx="7">
                  <c:v>6363.6970271099326</c:v>
                </c:pt>
                <c:pt idx="8">
                  <c:v>6242.4255847629393</c:v>
                </c:pt>
                <c:pt idx="9">
                  <c:v>6191.3317372587562</c:v>
                </c:pt>
                <c:pt idx="10">
                  <c:v>6138.677006515145</c:v>
                </c:pt>
                <c:pt idx="11">
                  <c:v>6113.2909359101068</c:v>
                </c:pt>
                <c:pt idx="12">
                  <c:v>6096.4121168225083</c:v>
                </c:pt>
                <c:pt idx="13">
                  <c:v>6097.7549863320473</c:v>
                </c:pt>
                <c:pt idx="14">
                  <c:v>6085.8049273740253</c:v>
                </c:pt>
                <c:pt idx="15">
                  <c:v>6068.6086998185046</c:v>
                </c:pt>
                <c:pt idx="16">
                  <c:v>6051.6983104178598</c:v>
                </c:pt>
                <c:pt idx="17">
                  <c:v>6024.5237408297498</c:v>
                </c:pt>
              </c:numCache>
            </c:numRef>
          </c:val>
          <c:smooth val="0"/>
        </c:ser>
        <c:dLbls>
          <c:showLegendKey val="0"/>
          <c:showVal val="0"/>
          <c:showCatName val="0"/>
          <c:showSerName val="0"/>
          <c:showPercent val="0"/>
          <c:showBubbleSize val="0"/>
        </c:dLbls>
        <c:marker val="1"/>
        <c:smooth val="0"/>
        <c:axId val="318446976"/>
        <c:axId val="318445056"/>
      </c:lineChart>
      <c:catAx>
        <c:axId val="318359424"/>
        <c:scaling>
          <c:orientation val="minMax"/>
        </c:scaling>
        <c:delete val="0"/>
        <c:axPos val="b"/>
        <c:numFmt formatCode="0" sourceLinked="1"/>
        <c:majorTickMark val="out"/>
        <c:minorTickMark val="none"/>
        <c:tickLblPos val="nextTo"/>
        <c:txPr>
          <a:bodyPr rot="-2700000"/>
          <a:lstStyle/>
          <a:p>
            <a:pPr>
              <a:defRPr/>
            </a:pPr>
            <a:endParaRPr lang="en-US"/>
          </a:p>
        </c:txPr>
        <c:crossAx val="318360960"/>
        <c:crosses val="autoZero"/>
        <c:auto val="1"/>
        <c:lblAlgn val="ctr"/>
        <c:lblOffset val="100"/>
        <c:noMultiLvlLbl val="0"/>
      </c:catAx>
      <c:valAx>
        <c:axId val="318360960"/>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a:t>Annual energy consumption (GWh)</a:t>
                </a:r>
                <a:endParaRPr lang="en-AU" sz="1100"/>
              </a:p>
            </c:rich>
          </c:tx>
          <c:layout>
            <c:manualLayout>
              <c:xMode val="edge"/>
              <c:yMode val="edge"/>
              <c:x val="5.2658937219598426E-4"/>
              <c:y val="0.24343102029855929"/>
            </c:manualLayout>
          </c:layout>
          <c:overlay val="0"/>
        </c:title>
        <c:numFmt formatCode="#,##0" sourceLinked="0"/>
        <c:majorTickMark val="out"/>
        <c:minorTickMark val="none"/>
        <c:tickLblPos val="nextTo"/>
        <c:crossAx val="318359424"/>
        <c:crosses val="autoZero"/>
        <c:crossBetween val="between"/>
      </c:valAx>
      <c:valAx>
        <c:axId val="318445056"/>
        <c:scaling>
          <c:orientation val="minMax"/>
          <c:max val="9000"/>
          <c:min val="5000"/>
        </c:scaling>
        <c:delete val="0"/>
        <c:axPos val="r"/>
        <c:title>
          <c:tx>
            <c:rich>
              <a:bodyPr rot="-5400000" vert="horz"/>
              <a:lstStyle/>
              <a:p>
                <a:pPr>
                  <a:defRPr sz="1100"/>
                </a:pPr>
                <a:r>
                  <a:rPr lang="en-AU" sz="1100" b="1"/>
                  <a:t>Residential and commercial  consumption per capita</a:t>
                </a:r>
                <a:r>
                  <a:rPr lang="en-AU" sz="1100" b="1" baseline="0"/>
                  <a:t> (kWh)</a:t>
                </a:r>
                <a:endParaRPr lang="en-AU" sz="1100" b="1"/>
              </a:p>
            </c:rich>
          </c:tx>
          <c:layout>
            <c:manualLayout>
              <c:xMode val="edge"/>
              <c:yMode val="edge"/>
              <c:x val="0.97171544117967645"/>
              <c:y val="0.10103456980387868"/>
            </c:manualLayout>
          </c:layout>
          <c:overlay val="0"/>
        </c:title>
        <c:numFmt formatCode="_-* #,##0_-;\-* #,##0_-;_-* &quot;-&quot;??_-;_-@_-" sourceLinked="1"/>
        <c:majorTickMark val="out"/>
        <c:minorTickMark val="none"/>
        <c:tickLblPos val="nextTo"/>
        <c:crossAx val="318446976"/>
        <c:crosses val="max"/>
        <c:crossBetween val="between"/>
      </c:valAx>
      <c:catAx>
        <c:axId val="318446976"/>
        <c:scaling>
          <c:orientation val="minMax"/>
        </c:scaling>
        <c:delete val="1"/>
        <c:axPos val="b"/>
        <c:majorTickMark val="out"/>
        <c:minorTickMark val="none"/>
        <c:tickLblPos val="none"/>
        <c:crossAx val="318445056"/>
        <c:crosses val="autoZero"/>
        <c:auto val="1"/>
        <c:lblAlgn val="ctr"/>
        <c:lblOffset val="100"/>
        <c:noMultiLvlLbl val="0"/>
      </c:catAx>
    </c:plotArea>
    <c:legend>
      <c:legendPos val="b"/>
      <c:layout>
        <c:manualLayout>
          <c:xMode val="edge"/>
          <c:yMode val="edge"/>
          <c:x val="9.2135301012700732E-2"/>
          <c:y val="0.91858536267200719"/>
          <c:w val="0.83328213225659065"/>
          <c:h val="6.87681803192251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9.7091322347593143E-2"/>
          <c:w val="0.88018912681974126"/>
          <c:h val="0.65082555402224207"/>
        </c:manualLayout>
      </c:layout>
      <c:lineChart>
        <c:grouping val="standard"/>
        <c:varyColors val="0"/>
        <c:ser>
          <c:idx val="3"/>
          <c:order val="0"/>
          <c:tx>
            <c:v>2013 High</c:v>
          </c:tx>
          <c:spPr>
            <a:ln w="28575">
              <a:solidFill>
                <a:schemeClr val="accent1"/>
              </a:solidFill>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OP!$C$7:$C$16</c:f>
              <c:numCache>
                <c:formatCode>_-* #,##0_-;\-* #,##0_-;_-* "-"??_-;_-@_-</c:formatCode>
                <c:ptCount val="10"/>
                <c:pt idx="5">
                  <c:v>189080.11420986711</c:v>
                </c:pt>
                <c:pt idx="6">
                  <c:v>195689.76779619468</c:v>
                </c:pt>
                <c:pt idx="7">
                  <c:v>200619.69173456164</c:v>
                </c:pt>
                <c:pt idx="8">
                  <c:v>204921.15961760085</c:v>
                </c:pt>
                <c:pt idx="9">
                  <c:v>207586.85487740193</c:v>
                </c:pt>
              </c:numCache>
            </c:numRef>
          </c:val>
          <c:smooth val="0"/>
        </c:ser>
        <c:ser>
          <c:idx val="2"/>
          <c:order val="1"/>
          <c:tx>
            <c:v>2013 Medium</c:v>
          </c:tx>
          <c:spPr>
            <a:ln w="28575">
              <a:solidFill>
                <a:srgbClr val="FFC000"/>
              </a:solidFill>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OP!$D$7:$D$16</c:f>
              <c:numCache>
                <c:formatCode>_-* #,##0_-;\-* #,##0_-;_-* "-"??_-;_-@_-</c:formatCode>
                <c:ptCount val="10"/>
                <c:pt idx="5">
                  <c:v>186603.42395991675</c:v>
                </c:pt>
                <c:pt idx="6">
                  <c:v>192383.13756564452</c:v>
                </c:pt>
                <c:pt idx="7">
                  <c:v>196560.47100980821</c:v>
                </c:pt>
                <c:pt idx="8">
                  <c:v>199296.2555519786</c:v>
                </c:pt>
                <c:pt idx="9">
                  <c:v>201089.74361709948</c:v>
                </c:pt>
              </c:numCache>
            </c:numRef>
          </c:val>
          <c:smooth val="0"/>
        </c:ser>
        <c:ser>
          <c:idx val="1"/>
          <c:order val="2"/>
          <c:tx>
            <c:v>2013 Low</c:v>
          </c:tx>
          <c:spPr>
            <a:ln w="28575">
              <a:solidFill>
                <a:schemeClr val="accent3"/>
              </a:solidFill>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OP!$E$7:$E$16</c:f>
              <c:numCache>
                <c:formatCode>_-* #,##0_-;\-* #,##0_-;_-* "-"??_-;_-@_-</c:formatCode>
                <c:ptCount val="10"/>
                <c:pt idx="5">
                  <c:v>182502.04177313438</c:v>
                </c:pt>
                <c:pt idx="6">
                  <c:v>185104.2157682071</c:v>
                </c:pt>
                <c:pt idx="7">
                  <c:v>188071.85570182989</c:v>
                </c:pt>
                <c:pt idx="8">
                  <c:v>189566.14334275533</c:v>
                </c:pt>
                <c:pt idx="9">
                  <c:v>190695.91618897408</c:v>
                </c:pt>
              </c:numCache>
            </c:numRef>
          </c:val>
          <c:smooth val="0"/>
        </c:ser>
        <c:ser>
          <c:idx val="0"/>
          <c:order val="3"/>
          <c:tx>
            <c:v>Actuals</c:v>
          </c:tx>
          <c:spPr>
            <a:ln>
              <a:solidFill>
                <a:schemeClr val="accent4"/>
              </a:solidFill>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OP!$B$7:$B$16</c:f>
              <c:numCache>
                <c:formatCode>_-* #,##0_-;\-* #,##0_-;_-* "-"??_-;_-@_-</c:formatCode>
                <c:ptCount val="10"/>
                <c:pt idx="0">
                  <c:v>194971.97261784098</c:v>
                </c:pt>
                <c:pt idx="1">
                  <c:v>194852.33883835201</c:v>
                </c:pt>
                <c:pt idx="2">
                  <c:v>192844.25120061301</c:v>
                </c:pt>
                <c:pt idx="3">
                  <c:v>189109.12300424796</c:v>
                </c:pt>
                <c:pt idx="4">
                  <c:v>185811.82608632289</c:v>
                </c:pt>
              </c:numCache>
            </c:numRef>
          </c:val>
          <c:smooth val="0"/>
        </c:ser>
        <c:ser>
          <c:idx val="4"/>
          <c:order val="4"/>
          <c:tx>
            <c:v>2012 High</c:v>
          </c:tx>
          <c:spPr>
            <a:ln>
              <a:solidFill>
                <a:srgbClr val="F37321"/>
              </a:solidFill>
              <a:prstDash val="dash"/>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2012'!$F$32:$F$41</c:f>
              <c:numCache>
                <c:formatCode>_-* #,##0_-;\-* #,##0_-;_-* "-"??_-;_-@_-</c:formatCode>
                <c:ptCount val="10"/>
                <c:pt idx="4">
                  <c:v>190230.97553719883</c:v>
                </c:pt>
                <c:pt idx="5">
                  <c:v>196602.04721850104</c:v>
                </c:pt>
                <c:pt idx="6">
                  <c:v>203551.14166754144</c:v>
                </c:pt>
                <c:pt idx="7">
                  <c:v>211975.45538363396</c:v>
                </c:pt>
                <c:pt idx="8">
                  <c:v>217886.81628520039</c:v>
                </c:pt>
                <c:pt idx="9">
                  <c:v>222360.68590964138</c:v>
                </c:pt>
              </c:numCache>
            </c:numRef>
          </c:val>
          <c:smooth val="0"/>
        </c:ser>
        <c:ser>
          <c:idx val="5"/>
          <c:order val="5"/>
          <c:tx>
            <c:v>2012 Medium</c:v>
          </c:tx>
          <c:spPr>
            <a:ln>
              <a:solidFill>
                <a:srgbClr val="FFC000"/>
              </a:solidFill>
              <a:prstDash val="dash"/>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2012'!$G$32:$G$41</c:f>
              <c:numCache>
                <c:formatCode>_-* #,##0_-;\-* #,##0_-;_-* "-"??_-;_-@_-</c:formatCode>
                <c:ptCount val="10"/>
                <c:pt idx="4">
                  <c:v>188480.42542988734</c:v>
                </c:pt>
                <c:pt idx="5">
                  <c:v>191790.73179931557</c:v>
                </c:pt>
                <c:pt idx="6">
                  <c:v>196581.16355643139</c:v>
                </c:pt>
                <c:pt idx="7">
                  <c:v>202140.37656508622</c:v>
                </c:pt>
                <c:pt idx="8">
                  <c:v>206059.65450414785</c:v>
                </c:pt>
                <c:pt idx="9">
                  <c:v>209362.83266800476</c:v>
                </c:pt>
              </c:numCache>
            </c:numRef>
          </c:val>
          <c:smooth val="0"/>
        </c:ser>
        <c:ser>
          <c:idx val="6"/>
          <c:order val="6"/>
          <c:tx>
            <c:v>2012 Low</c:v>
          </c:tx>
          <c:spPr>
            <a:ln>
              <a:solidFill>
                <a:schemeClr val="accent3"/>
              </a:solidFill>
              <a:prstDash val="dash"/>
            </a:ln>
          </c:spPr>
          <c:marker>
            <c:symbol val="none"/>
          </c:marker>
          <c:cat>
            <c:strRef>
              <c:f>OP!$A$7:$A$16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2012'!$H$32:$H$41</c:f>
              <c:numCache>
                <c:formatCode>_-* #,##0_-;\-* #,##0_-;_-* "-"??_-;_-@_-</c:formatCode>
                <c:ptCount val="10"/>
                <c:pt idx="4">
                  <c:v>185422.2707191965</c:v>
                </c:pt>
                <c:pt idx="5">
                  <c:v>187023.47123716949</c:v>
                </c:pt>
                <c:pt idx="6">
                  <c:v>189397.63027412823</c:v>
                </c:pt>
                <c:pt idx="7">
                  <c:v>192585.07882893371</c:v>
                </c:pt>
                <c:pt idx="8">
                  <c:v>194853.10688262701</c:v>
                </c:pt>
                <c:pt idx="9">
                  <c:v>197045.81122480825</c:v>
                </c:pt>
              </c:numCache>
            </c:numRef>
          </c:val>
          <c:smooth val="0"/>
        </c:ser>
        <c:dLbls>
          <c:showLegendKey val="0"/>
          <c:showVal val="0"/>
          <c:showCatName val="0"/>
          <c:showSerName val="0"/>
          <c:showPercent val="0"/>
          <c:showBubbleSize val="0"/>
        </c:dLbls>
        <c:marker val="1"/>
        <c:smooth val="0"/>
        <c:axId val="318956672"/>
        <c:axId val="318958592"/>
      </c:lineChart>
      <c:catAx>
        <c:axId val="318956672"/>
        <c:scaling>
          <c:orientation val="minMax"/>
        </c:scaling>
        <c:delete val="0"/>
        <c:axPos val="b"/>
        <c:title>
          <c:tx>
            <c:rich>
              <a:bodyPr/>
              <a:lstStyle/>
              <a:p>
                <a:pPr>
                  <a:defRPr sz="1100"/>
                </a:pPr>
                <a:r>
                  <a:rPr lang="en-AU" sz="1100"/>
                  <a:t>Year</a:t>
                </a:r>
              </a:p>
            </c:rich>
          </c:tx>
          <c:layout>
            <c:manualLayout>
              <c:xMode val="edge"/>
              <c:yMode val="edge"/>
              <c:x val="0.46448731945316651"/>
              <c:y val="0.87441074762561899"/>
            </c:manualLayout>
          </c:layout>
          <c:overlay val="0"/>
        </c:title>
        <c:numFmt formatCode="0" sourceLinked="1"/>
        <c:majorTickMark val="out"/>
        <c:minorTickMark val="none"/>
        <c:tickLblPos val="nextTo"/>
        <c:crossAx val="318958592"/>
        <c:crosses val="autoZero"/>
        <c:auto val="1"/>
        <c:lblAlgn val="ctr"/>
        <c:lblOffset val="100"/>
        <c:noMultiLvlLbl val="0"/>
      </c:catAx>
      <c:valAx>
        <c:axId val="318958592"/>
        <c:scaling>
          <c:orientation val="minMax"/>
          <c:min val="170000"/>
        </c:scaling>
        <c:delete val="0"/>
        <c:axPos val="l"/>
        <c:majorGridlines>
          <c:spPr>
            <a:ln>
              <a:solidFill>
                <a:schemeClr val="bg1">
                  <a:lumMod val="85000"/>
                </a:schemeClr>
              </a:solidFill>
            </a:ln>
          </c:spPr>
        </c:majorGridlines>
        <c:numFmt formatCode="#,##0" sourceLinked="0"/>
        <c:majorTickMark val="out"/>
        <c:minorTickMark val="none"/>
        <c:tickLblPos val="nextTo"/>
        <c:crossAx val="318956672"/>
        <c:crosses val="autoZero"/>
        <c:crossBetween val="between"/>
      </c:valAx>
    </c:plotArea>
    <c:legend>
      <c:legendPos val="b"/>
      <c:layout>
        <c:manualLayout>
          <c:xMode val="edge"/>
          <c:yMode val="edge"/>
          <c:x val="3.8106299212598428E-2"/>
          <c:y val="0.91681191655166816"/>
          <c:w val="0.95644171779141107"/>
          <c:h val="8.2442406039451258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6795063583366"/>
          <c:y val="9.4775549963471067E-2"/>
          <c:w val="0.85428173046409017"/>
          <c:h val="0.65649257244906245"/>
        </c:manualLayout>
      </c:layout>
      <c:lineChart>
        <c:grouping val="standard"/>
        <c:varyColors val="0"/>
        <c:ser>
          <c:idx val="3"/>
          <c:order val="0"/>
          <c:tx>
            <c:v>2013 High</c:v>
          </c:tx>
          <c:spPr>
            <a:ln w="28575">
              <a:solidFill>
                <a:schemeClr val="accent1"/>
              </a:solidFill>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OP!$C$4:$C$21</c:f>
              <c:numCache>
                <c:formatCode>_-* #,##0_-;\-* #,##0_-;_-* "-"??_-;_-@_-</c:formatCode>
                <c:ptCount val="18"/>
                <c:pt idx="8">
                  <c:v>189080.11420986711</c:v>
                </c:pt>
                <c:pt idx="9">
                  <c:v>195689.76779619468</c:v>
                </c:pt>
                <c:pt idx="10">
                  <c:v>200619.69173456164</c:v>
                </c:pt>
                <c:pt idx="11">
                  <c:v>204921.15961760085</c:v>
                </c:pt>
                <c:pt idx="12">
                  <c:v>207586.85487740193</c:v>
                </c:pt>
                <c:pt idx="13">
                  <c:v>210736.99491336284</c:v>
                </c:pt>
                <c:pt idx="14">
                  <c:v>213107.05760543334</c:v>
                </c:pt>
                <c:pt idx="15">
                  <c:v>215546.45836639876</c:v>
                </c:pt>
                <c:pt idx="16">
                  <c:v>217665.5919313386</c:v>
                </c:pt>
                <c:pt idx="17">
                  <c:v>219243.37816402406</c:v>
                </c:pt>
              </c:numCache>
            </c:numRef>
          </c:val>
          <c:smooth val="0"/>
        </c:ser>
        <c:ser>
          <c:idx val="2"/>
          <c:order val="1"/>
          <c:tx>
            <c:v>2013 Medium</c:v>
          </c:tx>
          <c:spPr>
            <a:ln w="28575">
              <a:solidFill>
                <a:srgbClr val="FFC000"/>
              </a:solidFill>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OP!$D$4:$D$21</c:f>
              <c:numCache>
                <c:formatCode>_-* #,##0_-;\-* #,##0_-;_-* "-"??_-;_-@_-</c:formatCode>
                <c:ptCount val="18"/>
                <c:pt idx="8">
                  <c:v>186603.42395991675</c:v>
                </c:pt>
                <c:pt idx="9">
                  <c:v>192383.13756564452</c:v>
                </c:pt>
                <c:pt idx="10">
                  <c:v>196560.47100980821</c:v>
                </c:pt>
                <c:pt idx="11">
                  <c:v>199296.2555519786</c:v>
                </c:pt>
                <c:pt idx="12">
                  <c:v>201089.74361709948</c:v>
                </c:pt>
                <c:pt idx="13">
                  <c:v>203500.84168002606</c:v>
                </c:pt>
                <c:pt idx="14">
                  <c:v>205711.68620272604</c:v>
                </c:pt>
                <c:pt idx="15">
                  <c:v>207923.32275829531</c:v>
                </c:pt>
                <c:pt idx="16">
                  <c:v>209501.80288010801</c:v>
                </c:pt>
                <c:pt idx="17">
                  <c:v>210429.59272606741</c:v>
                </c:pt>
              </c:numCache>
            </c:numRef>
          </c:val>
          <c:smooth val="0"/>
        </c:ser>
        <c:ser>
          <c:idx val="1"/>
          <c:order val="2"/>
          <c:tx>
            <c:v>2013 Low</c:v>
          </c:tx>
          <c:spPr>
            <a:ln w="28575">
              <a:solidFill>
                <a:schemeClr val="accent3"/>
              </a:solidFill>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OP!$E$4:$E$21</c:f>
              <c:numCache>
                <c:formatCode>_-* #,##0_-;\-* #,##0_-;_-* "-"??_-;_-@_-</c:formatCode>
                <c:ptCount val="18"/>
                <c:pt idx="8">
                  <c:v>182502.04177313438</c:v>
                </c:pt>
                <c:pt idx="9">
                  <c:v>185104.2157682071</c:v>
                </c:pt>
                <c:pt idx="10">
                  <c:v>188071.85570182989</c:v>
                </c:pt>
                <c:pt idx="11">
                  <c:v>189566.14334275533</c:v>
                </c:pt>
                <c:pt idx="12">
                  <c:v>190695.91618897408</c:v>
                </c:pt>
                <c:pt idx="13">
                  <c:v>192280.97603464642</c:v>
                </c:pt>
                <c:pt idx="14">
                  <c:v>193513.51006776406</c:v>
                </c:pt>
                <c:pt idx="15">
                  <c:v>194647.62992991711</c:v>
                </c:pt>
                <c:pt idx="16">
                  <c:v>195351.24094036591</c:v>
                </c:pt>
                <c:pt idx="17">
                  <c:v>195492.58233211763</c:v>
                </c:pt>
              </c:numCache>
            </c:numRef>
          </c:val>
          <c:smooth val="0"/>
        </c:ser>
        <c:ser>
          <c:idx val="0"/>
          <c:order val="3"/>
          <c:tx>
            <c:v>Actuals</c:v>
          </c:tx>
          <c:spPr>
            <a:ln>
              <a:solidFill>
                <a:schemeClr val="accent4"/>
              </a:solidFill>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OP!$B$4:$B$21</c:f>
              <c:numCache>
                <c:formatCode>_-* #,##0_-;\-* #,##0_-;_-* "-"??_-;_-@_-</c:formatCode>
                <c:ptCount val="18"/>
                <c:pt idx="0">
                  <c:v>189628.23297385697</c:v>
                </c:pt>
                <c:pt idx="1">
                  <c:v>192488.17379941003</c:v>
                </c:pt>
                <c:pt idx="2">
                  <c:v>193688.25886027003</c:v>
                </c:pt>
                <c:pt idx="3">
                  <c:v>194971.97261784098</c:v>
                </c:pt>
                <c:pt idx="4">
                  <c:v>194852.33883835201</c:v>
                </c:pt>
                <c:pt idx="5">
                  <c:v>192844.25120061301</c:v>
                </c:pt>
                <c:pt idx="6">
                  <c:v>189109.12300424796</c:v>
                </c:pt>
                <c:pt idx="7">
                  <c:v>185811.82608632289</c:v>
                </c:pt>
              </c:numCache>
            </c:numRef>
          </c:val>
          <c:smooth val="0"/>
        </c:ser>
        <c:ser>
          <c:idx val="4"/>
          <c:order val="4"/>
          <c:tx>
            <c:v>2012 High</c:v>
          </c:tx>
          <c:spPr>
            <a:ln>
              <a:solidFill>
                <a:srgbClr val="F37321"/>
              </a:solidFill>
              <a:prstDash val="dash"/>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2012'!$F$29:$F$46</c:f>
              <c:numCache>
                <c:formatCode>_-* #,##0_-;\-* #,##0_-;_-* "-"??_-;_-@_-</c:formatCode>
                <c:ptCount val="18"/>
                <c:pt idx="7">
                  <c:v>190230.97553719883</c:v>
                </c:pt>
                <c:pt idx="8">
                  <c:v>196602.04721850104</c:v>
                </c:pt>
                <c:pt idx="9">
                  <c:v>203551.14166754144</c:v>
                </c:pt>
                <c:pt idx="10">
                  <c:v>211975.45538363396</c:v>
                </c:pt>
                <c:pt idx="11">
                  <c:v>217886.81628520039</c:v>
                </c:pt>
                <c:pt idx="12">
                  <c:v>222360.68590964138</c:v>
                </c:pt>
                <c:pt idx="13">
                  <c:v>225486.71871506824</c:v>
                </c:pt>
                <c:pt idx="14">
                  <c:v>227900.73483699243</c:v>
                </c:pt>
                <c:pt idx="15">
                  <c:v>231414.08400846584</c:v>
                </c:pt>
                <c:pt idx="16">
                  <c:v>234175.13803922874</c:v>
                </c:pt>
                <c:pt idx="17">
                  <c:v>236082.45511528803</c:v>
                </c:pt>
              </c:numCache>
            </c:numRef>
          </c:val>
          <c:smooth val="0"/>
        </c:ser>
        <c:ser>
          <c:idx val="5"/>
          <c:order val="5"/>
          <c:tx>
            <c:v>2012 Medium</c:v>
          </c:tx>
          <c:spPr>
            <a:ln>
              <a:solidFill>
                <a:srgbClr val="FFC000"/>
              </a:solidFill>
              <a:prstDash val="dash"/>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2012'!$G$29:$G$46</c:f>
              <c:numCache>
                <c:formatCode>_-* #,##0_-;\-* #,##0_-;_-* "-"??_-;_-@_-</c:formatCode>
                <c:ptCount val="18"/>
                <c:pt idx="7">
                  <c:v>188480.42542988734</c:v>
                </c:pt>
                <c:pt idx="8">
                  <c:v>191790.73179931557</c:v>
                </c:pt>
                <c:pt idx="9">
                  <c:v>196581.16355643139</c:v>
                </c:pt>
                <c:pt idx="10">
                  <c:v>202140.37656508622</c:v>
                </c:pt>
                <c:pt idx="11">
                  <c:v>206059.65450414785</c:v>
                </c:pt>
                <c:pt idx="12">
                  <c:v>209362.83266800476</c:v>
                </c:pt>
                <c:pt idx="13">
                  <c:v>211427.78849836299</c:v>
                </c:pt>
                <c:pt idx="14">
                  <c:v>213408.31367036444</c:v>
                </c:pt>
                <c:pt idx="15">
                  <c:v>216131.24751768864</c:v>
                </c:pt>
                <c:pt idx="16">
                  <c:v>218106.20943446737</c:v>
                </c:pt>
                <c:pt idx="17">
                  <c:v>219271.90862100059</c:v>
                </c:pt>
              </c:numCache>
            </c:numRef>
          </c:val>
          <c:smooth val="0"/>
        </c:ser>
        <c:ser>
          <c:idx val="6"/>
          <c:order val="6"/>
          <c:tx>
            <c:v>2012 Low</c:v>
          </c:tx>
          <c:spPr>
            <a:ln>
              <a:solidFill>
                <a:schemeClr val="accent3"/>
              </a:solidFill>
              <a:prstDash val="dash"/>
            </a:ln>
          </c:spPr>
          <c:marker>
            <c:symbol val="none"/>
          </c:marker>
          <c:cat>
            <c:strRef>
              <c:f>OP!$A$4:$A$21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2012'!$H$29:$H$46</c:f>
              <c:numCache>
                <c:formatCode>_-* #,##0_-;\-* #,##0_-;_-* "-"??_-;_-@_-</c:formatCode>
                <c:ptCount val="18"/>
                <c:pt idx="7">
                  <c:v>185422.2707191965</c:v>
                </c:pt>
                <c:pt idx="8">
                  <c:v>187023.47123716949</c:v>
                </c:pt>
                <c:pt idx="9">
                  <c:v>189397.63027412823</c:v>
                </c:pt>
                <c:pt idx="10">
                  <c:v>192585.07882893371</c:v>
                </c:pt>
                <c:pt idx="11">
                  <c:v>194853.10688262701</c:v>
                </c:pt>
                <c:pt idx="12">
                  <c:v>197045.81122480825</c:v>
                </c:pt>
                <c:pt idx="13">
                  <c:v>197411.15230166164</c:v>
                </c:pt>
                <c:pt idx="14">
                  <c:v>197762.96618992899</c:v>
                </c:pt>
                <c:pt idx="15">
                  <c:v>199074.00123216366</c:v>
                </c:pt>
                <c:pt idx="16">
                  <c:v>199645.71153138566</c:v>
                </c:pt>
                <c:pt idx="17">
                  <c:v>199736.30788935127</c:v>
                </c:pt>
              </c:numCache>
            </c:numRef>
          </c:val>
          <c:smooth val="0"/>
        </c:ser>
        <c:dLbls>
          <c:showLegendKey val="0"/>
          <c:showVal val="0"/>
          <c:showCatName val="0"/>
          <c:showSerName val="0"/>
          <c:showPercent val="0"/>
          <c:showBubbleSize val="0"/>
        </c:dLbls>
        <c:marker val="1"/>
        <c:smooth val="0"/>
        <c:axId val="319004032"/>
        <c:axId val="319059072"/>
      </c:lineChart>
      <c:catAx>
        <c:axId val="319004032"/>
        <c:scaling>
          <c:orientation val="minMax"/>
        </c:scaling>
        <c:delete val="0"/>
        <c:axPos val="b"/>
        <c:numFmt formatCode="0" sourceLinked="1"/>
        <c:majorTickMark val="out"/>
        <c:minorTickMark val="none"/>
        <c:tickLblPos val="nextTo"/>
        <c:txPr>
          <a:bodyPr rot="-2700000"/>
          <a:lstStyle/>
          <a:p>
            <a:pPr>
              <a:defRPr/>
            </a:pPr>
            <a:endParaRPr lang="en-US"/>
          </a:p>
        </c:txPr>
        <c:crossAx val="319059072"/>
        <c:crosses val="autoZero"/>
        <c:auto val="1"/>
        <c:lblAlgn val="ctr"/>
        <c:lblOffset val="100"/>
        <c:noMultiLvlLbl val="0"/>
      </c:catAx>
      <c:valAx>
        <c:axId val="31905907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2656859752696821E-4"/>
              <c:y val="0.22655783748680899"/>
            </c:manualLayout>
          </c:layout>
          <c:overlay val="0"/>
        </c:title>
        <c:numFmt formatCode="#,##0" sourceLinked="0"/>
        <c:majorTickMark val="out"/>
        <c:minorTickMark val="none"/>
        <c:tickLblPos val="nextTo"/>
        <c:crossAx val="319004032"/>
        <c:crosses val="autoZero"/>
        <c:crossBetween val="between"/>
      </c:valAx>
    </c:plotArea>
    <c:legend>
      <c:legendPos val="b"/>
      <c:layout>
        <c:manualLayout>
          <c:xMode val="edge"/>
          <c:yMode val="edge"/>
          <c:x val="8.213296897189494E-2"/>
          <c:y val="0.90386297589090026"/>
          <c:w val="0.89468992462479047"/>
          <c:h val="9.2013312768893574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9.6211625673450471E-2"/>
          <c:w val="0.88018912681974126"/>
          <c:h val="0.65170522946760712"/>
        </c:manualLayout>
      </c:layout>
      <c:lineChart>
        <c:grouping val="standard"/>
        <c:varyColors val="0"/>
        <c:ser>
          <c:idx val="3"/>
          <c:order val="0"/>
          <c:tx>
            <c:v>2013 High</c:v>
          </c:tx>
          <c:spPr>
            <a:ln w="28575">
              <a:solidFill>
                <a:schemeClr val="accent1"/>
              </a:solidFill>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'R+C'!$C$7:$C$16</c:f>
              <c:numCache>
                <c:formatCode>_-* #,##0_-;\-* #,##0_-;_-* "-"??_-;_-@_-</c:formatCode>
                <c:ptCount val="10"/>
                <c:pt idx="5">
                  <c:v>146233.48532469213</c:v>
                </c:pt>
                <c:pt idx="6">
                  <c:v>148107.48287676752</c:v>
                </c:pt>
                <c:pt idx="7">
                  <c:v>149692.18736039766</c:v>
                </c:pt>
                <c:pt idx="8">
                  <c:v>151727.7603744287</c:v>
                </c:pt>
                <c:pt idx="9">
                  <c:v>153823.90422735983</c:v>
                </c:pt>
              </c:numCache>
            </c:numRef>
          </c:val>
          <c:smooth val="0"/>
        </c:ser>
        <c:ser>
          <c:idx val="2"/>
          <c:order val="1"/>
          <c:tx>
            <c:v>2013 Medium</c:v>
          </c:tx>
          <c:spPr>
            <a:ln w="28575">
              <a:solidFill>
                <a:srgbClr val="FFC000"/>
              </a:solidFill>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'R+C'!$D$7:$D$16</c:f>
              <c:numCache>
                <c:formatCode>_-* #,##0_-;\-* #,##0_-;_-* "-"??_-;_-@_-</c:formatCode>
                <c:ptCount val="10"/>
                <c:pt idx="5">
                  <c:v>144958.21039336841</c:v>
                </c:pt>
                <c:pt idx="6">
                  <c:v>146031.35110654018</c:v>
                </c:pt>
                <c:pt idx="7">
                  <c:v>147066.52313690167</c:v>
                </c:pt>
                <c:pt idx="8">
                  <c:v>148691.70848062914</c:v>
                </c:pt>
                <c:pt idx="9">
                  <c:v>150504.31598055223</c:v>
                </c:pt>
              </c:numCache>
            </c:numRef>
          </c:val>
          <c:smooth val="0"/>
        </c:ser>
        <c:ser>
          <c:idx val="1"/>
          <c:order val="2"/>
          <c:tx>
            <c:v>2013 Low</c:v>
          </c:tx>
          <c:spPr>
            <a:ln w="28575">
              <a:solidFill>
                <a:schemeClr val="accent3"/>
              </a:solidFill>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'R+C'!$E$7:$E$16</c:f>
              <c:numCache>
                <c:formatCode>_-* #,##0_-;\-* #,##0_-;_-* "-"??_-;_-@_-</c:formatCode>
                <c:ptCount val="10"/>
                <c:pt idx="5">
                  <c:v>143518.866322488</c:v>
                </c:pt>
                <c:pt idx="6">
                  <c:v>143763.55124311391</c:v>
                </c:pt>
                <c:pt idx="7">
                  <c:v>143948.68129903375</c:v>
                </c:pt>
                <c:pt idx="8">
                  <c:v>144888.00700558058</c:v>
                </c:pt>
                <c:pt idx="9">
                  <c:v>146039.01464909676</c:v>
                </c:pt>
              </c:numCache>
            </c:numRef>
          </c:val>
          <c:smooth val="0"/>
        </c:ser>
        <c:ser>
          <c:idx val="0"/>
          <c:order val="3"/>
          <c:tx>
            <c:v>Actuals</c:v>
          </c:tx>
          <c:spPr>
            <a:ln>
              <a:solidFill>
                <a:schemeClr val="accent4"/>
              </a:solidFill>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'R+C'!$B$7:$B$16</c:f>
              <c:numCache>
                <c:formatCode>_-* #,##0_-;\-* #,##0_-;_-* "-"??_-;_-@_-</c:formatCode>
                <c:ptCount val="10"/>
                <c:pt idx="0">
                  <c:v>151757.50438786854</c:v>
                </c:pt>
                <c:pt idx="1">
                  <c:v>152600.74179804049</c:v>
                </c:pt>
                <c:pt idx="2">
                  <c:v>149893.86003947136</c:v>
                </c:pt>
                <c:pt idx="3">
                  <c:v>147252.65045284972</c:v>
                </c:pt>
                <c:pt idx="4">
                  <c:v>145634.99910443521</c:v>
                </c:pt>
              </c:numCache>
            </c:numRef>
          </c:val>
          <c:smooth val="0"/>
        </c:ser>
        <c:ser>
          <c:idx val="4"/>
          <c:order val="4"/>
          <c:tx>
            <c:v>2012 High</c:v>
          </c:tx>
          <c:spPr>
            <a:ln>
              <a:solidFill>
                <a:srgbClr val="F37321"/>
              </a:solidFill>
              <a:prstDash val="dash"/>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2012'!$F$56:$F$65</c:f>
              <c:numCache>
                <c:formatCode>_-* #,##0_-;\-* #,##0_-;_-* "-"??_-;_-@_-</c:formatCode>
                <c:ptCount val="10"/>
                <c:pt idx="4">
                  <c:v>153773.45978899783</c:v>
                </c:pt>
                <c:pt idx="5">
                  <c:v>156030.59872489207</c:v>
                </c:pt>
                <c:pt idx="6">
                  <c:v>159190.28819112343</c:v>
                </c:pt>
                <c:pt idx="7">
                  <c:v>162494.90666256149</c:v>
                </c:pt>
                <c:pt idx="8">
                  <c:v>165141.1060084535</c:v>
                </c:pt>
                <c:pt idx="9">
                  <c:v>168260.20602977116</c:v>
                </c:pt>
              </c:numCache>
            </c:numRef>
          </c:val>
          <c:smooth val="0"/>
        </c:ser>
        <c:ser>
          <c:idx val="5"/>
          <c:order val="5"/>
          <c:tx>
            <c:v>2012 Medium</c:v>
          </c:tx>
          <c:spPr>
            <a:ln>
              <a:solidFill>
                <a:srgbClr val="FFC000"/>
              </a:solidFill>
              <a:prstDash val="dash"/>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2012'!$G$56:$G$65</c:f>
              <c:numCache>
                <c:formatCode>_-* #,##0_-;\-* #,##0_-;_-* "-"??_-;_-@_-</c:formatCode>
                <c:ptCount val="10"/>
                <c:pt idx="4">
                  <c:v>153068.1603348325</c:v>
                </c:pt>
                <c:pt idx="5">
                  <c:v>154672.96957712498</c:v>
                </c:pt>
                <c:pt idx="6">
                  <c:v>156988.99052487206</c:v>
                </c:pt>
                <c:pt idx="7">
                  <c:v>159497.34880680239</c:v>
                </c:pt>
                <c:pt idx="8">
                  <c:v>161759.51254103219</c:v>
                </c:pt>
                <c:pt idx="9">
                  <c:v>164461.71785751689</c:v>
                </c:pt>
              </c:numCache>
            </c:numRef>
          </c:val>
          <c:smooth val="0"/>
        </c:ser>
        <c:ser>
          <c:idx val="6"/>
          <c:order val="6"/>
          <c:tx>
            <c:v>2012 Low</c:v>
          </c:tx>
          <c:spPr>
            <a:ln>
              <a:solidFill>
                <a:schemeClr val="accent3"/>
              </a:solidFill>
              <a:prstDash val="dash"/>
            </a:ln>
          </c:spPr>
          <c:marker>
            <c:symbol val="none"/>
          </c:marker>
          <c:cat>
            <c:strRef>
              <c:f>'R+C'!$A$7:$A$16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2012'!$H$56:$H$65</c:f>
              <c:numCache>
                <c:formatCode>_-* #,##0_-;\-* #,##0_-;_-* "-"??_-;_-@_-</c:formatCode>
                <c:ptCount val="10"/>
                <c:pt idx="4">
                  <c:v>151912.23904717035</c:v>
                </c:pt>
                <c:pt idx="5">
                  <c:v>152912.73165466212</c:v>
                </c:pt>
                <c:pt idx="6">
                  <c:v>154393.54029555648</c:v>
                </c:pt>
                <c:pt idx="7">
                  <c:v>155829.57649904981</c:v>
                </c:pt>
                <c:pt idx="8">
                  <c:v>157211.05608159635</c:v>
                </c:pt>
                <c:pt idx="9">
                  <c:v>159194.10607029471</c:v>
                </c:pt>
              </c:numCache>
            </c:numRef>
          </c:val>
          <c:smooth val="0"/>
        </c:ser>
        <c:dLbls>
          <c:showLegendKey val="0"/>
          <c:showVal val="0"/>
          <c:showCatName val="0"/>
          <c:showSerName val="0"/>
          <c:showPercent val="0"/>
          <c:showBubbleSize val="0"/>
        </c:dLbls>
        <c:marker val="1"/>
        <c:smooth val="0"/>
        <c:axId val="321088896"/>
        <c:axId val="321107456"/>
      </c:lineChart>
      <c:catAx>
        <c:axId val="321088896"/>
        <c:scaling>
          <c:orientation val="minMax"/>
        </c:scaling>
        <c:delete val="0"/>
        <c:axPos val="b"/>
        <c:title>
          <c:tx>
            <c:rich>
              <a:bodyPr/>
              <a:lstStyle/>
              <a:p>
                <a:pPr>
                  <a:defRPr sz="1100"/>
                </a:pPr>
                <a:r>
                  <a:rPr lang="en-AU" sz="1100"/>
                  <a:t>Year</a:t>
                </a:r>
              </a:p>
            </c:rich>
          </c:tx>
          <c:layout>
            <c:manualLayout>
              <c:xMode val="edge"/>
              <c:yMode val="edge"/>
              <c:x val="0.46482638471704912"/>
              <c:y val="0.88414646322487689"/>
            </c:manualLayout>
          </c:layout>
          <c:overlay val="0"/>
        </c:title>
        <c:numFmt formatCode="0" sourceLinked="1"/>
        <c:majorTickMark val="out"/>
        <c:minorTickMark val="none"/>
        <c:tickLblPos val="nextTo"/>
        <c:crossAx val="321107456"/>
        <c:crosses val="autoZero"/>
        <c:auto val="1"/>
        <c:lblAlgn val="ctr"/>
        <c:lblOffset val="100"/>
        <c:noMultiLvlLbl val="0"/>
      </c:catAx>
      <c:valAx>
        <c:axId val="321107456"/>
        <c:scaling>
          <c:orientation val="minMax"/>
          <c:min val="130000"/>
        </c:scaling>
        <c:delete val="0"/>
        <c:axPos val="l"/>
        <c:majorGridlines>
          <c:spPr>
            <a:ln>
              <a:solidFill>
                <a:schemeClr val="bg1">
                  <a:lumMod val="85000"/>
                </a:schemeClr>
              </a:solidFill>
            </a:ln>
          </c:spPr>
        </c:majorGridlines>
        <c:numFmt formatCode="#,##0" sourceLinked="0"/>
        <c:majorTickMark val="out"/>
        <c:minorTickMark val="none"/>
        <c:tickLblPos val="nextTo"/>
        <c:crossAx val="321088896"/>
        <c:crosses val="autoZero"/>
        <c:crossBetween val="between"/>
      </c:valAx>
    </c:plotArea>
    <c:legend>
      <c:legendPos val="b"/>
      <c:layout>
        <c:manualLayout>
          <c:xMode val="edge"/>
          <c:yMode val="edge"/>
          <c:x val="3.8106299212598428E-2"/>
          <c:y val="0.93743050918634818"/>
          <c:w val="0.96074399771640406"/>
          <c:h val="6.2569446120576258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4668700020939"/>
          <c:y val="0.10160417697199781"/>
          <c:w val="0.77062126146225862"/>
          <c:h val="0.64596783258562029"/>
        </c:manualLayout>
      </c:layout>
      <c:lineChart>
        <c:grouping val="standard"/>
        <c:varyColors val="0"/>
        <c:ser>
          <c:idx val="3"/>
          <c:order val="0"/>
          <c:tx>
            <c:v>2013 High</c:v>
          </c:tx>
          <c:spPr>
            <a:ln w="28575">
              <a:solidFill>
                <a:schemeClr val="accent1"/>
              </a:solidFill>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'R+C'!$C$4:$C$21</c:f>
              <c:numCache>
                <c:formatCode>_-* #,##0_-;\-* #,##0_-;_-* "-"??_-;_-@_-</c:formatCode>
                <c:ptCount val="18"/>
                <c:pt idx="8">
                  <c:v>146233.48532469213</c:v>
                </c:pt>
                <c:pt idx="9">
                  <c:v>148107.48287676752</c:v>
                </c:pt>
                <c:pt idx="10">
                  <c:v>149692.18736039766</c:v>
                </c:pt>
                <c:pt idx="11">
                  <c:v>151727.7603744287</c:v>
                </c:pt>
                <c:pt idx="12">
                  <c:v>153823.90422735983</c:v>
                </c:pt>
                <c:pt idx="13">
                  <c:v>156293.11314732302</c:v>
                </c:pt>
                <c:pt idx="14">
                  <c:v>158517.2207382776</c:v>
                </c:pt>
                <c:pt idx="15">
                  <c:v>160655.88960670005</c:v>
                </c:pt>
                <c:pt idx="16">
                  <c:v>162677.00955891758</c:v>
                </c:pt>
                <c:pt idx="17">
                  <c:v>164140.33582165916</c:v>
                </c:pt>
              </c:numCache>
            </c:numRef>
          </c:val>
          <c:smooth val="0"/>
        </c:ser>
        <c:ser>
          <c:idx val="2"/>
          <c:order val="1"/>
          <c:tx>
            <c:v>2013 Medium</c:v>
          </c:tx>
          <c:spPr>
            <a:ln w="28575">
              <a:solidFill>
                <a:srgbClr val="FFC000"/>
              </a:solidFill>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'R+C'!$D$4:$D$21</c:f>
              <c:numCache>
                <c:formatCode>_-* #,##0_-;\-* #,##0_-;_-* "-"??_-;_-@_-</c:formatCode>
                <c:ptCount val="18"/>
                <c:pt idx="8">
                  <c:v>144958.21039336841</c:v>
                </c:pt>
                <c:pt idx="9">
                  <c:v>146031.35110654018</c:v>
                </c:pt>
                <c:pt idx="10">
                  <c:v>147066.52313690167</c:v>
                </c:pt>
                <c:pt idx="11">
                  <c:v>148691.70848062914</c:v>
                </c:pt>
                <c:pt idx="12">
                  <c:v>150504.31598055223</c:v>
                </c:pt>
                <c:pt idx="13">
                  <c:v>152790.82481775741</c:v>
                </c:pt>
                <c:pt idx="14">
                  <c:v>154809.65753842823</c:v>
                </c:pt>
                <c:pt idx="15">
                  <c:v>156699.68711124398</c:v>
                </c:pt>
                <c:pt idx="16">
                  <c:v>158280.38544599051</c:v>
                </c:pt>
                <c:pt idx="17">
                  <c:v>159117.35940772085</c:v>
                </c:pt>
              </c:numCache>
            </c:numRef>
          </c:val>
          <c:smooth val="0"/>
        </c:ser>
        <c:ser>
          <c:idx val="1"/>
          <c:order val="2"/>
          <c:tx>
            <c:v>2013 Low</c:v>
          </c:tx>
          <c:spPr>
            <a:ln w="28575">
              <a:solidFill>
                <a:schemeClr val="accent3"/>
              </a:solidFill>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'R+C'!$E$4:$E$21</c:f>
              <c:numCache>
                <c:formatCode>_-* #,##0_-;\-* #,##0_-;_-* "-"??_-;_-@_-</c:formatCode>
                <c:ptCount val="18"/>
                <c:pt idx="8">
                  <c:v>143518.866322488</c:v>
                </c:pt>
                <c:pt idx="9">
                  <c:v>143763.55124311391</c:v>
                </c:pt>
                <c:pt idx="10">
                  <c:v>143948.68129903375</c:v>
                </c:pt>
                <c:pt idx="11">
                  <c:v>144888.00700558058</c:v>
                </c:pt>
                <c:pt idx="12">
                  <c:v>146039.01464909676</c:v>
                </c:pt>
                <c:pt idx="13">
                  <c:v>147505.45987276174</c:v>
                </c:pt>
                <c:pt idx="14">
                  <c:v>148598.20798748694</c:v>
                </c:pt>
                <c:pt idx="15">
                  <c:v>149542.20718109852</c:v>
                </c:pt>
                <c:pt idx="16">
                  <c:v>150284.22196975385</c:v>
                </c:pt>
                <c:pt idx="17">
                  <c:v>150373.0932624563</c:v>
                </c:pt>
              </c:numCache>
            </c:numRef>
          </c:val>
          <c:smooth val="0"/>
        </c:ser>
        <c:ser>
          <c:idx val="0"/>
          <c:order val="3"/>
          <c:tx>
            <c:v>Actuals</c:v>
          </c:tx>
          <c:spPr>
            <a:ln>
              <a:solidFill>
                <a:schemeClr val="accent4"/>
              </a:solidFill>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'R+C'!$B$4:$B$21</c:f>
              <c:numCache>
                <c:formatCode>_-* #,##0_-;\-* #,##0_-;_-* "-"??_-;_-@_-</c:formatCode>
                <c:ptCount val="18"/>
                <c:pt idx="0">
                  <c:v>146882.06605440541</c:v>
                </c:pt>
                <c:pt idx="1">
                  <c:v>147598.87681918583</c:v>
                </c:pt>
                <c:pt idx="2">
                  <c:v>148790.68224487535</c:v>
                </c:pt>
                <c:pt idx="3">
                  <c:v>151757.50438786854</c:v>
                </c:pt>
                <c:pt idx="4">
                  <c:v>152600.74179804049</c:v>
                </c:pt>
                <c:pt idx="5">
                  <c:v>149893.86003947136</c:v>
                </c:pt>
                <c:pt idx="6">
                  <c:v>147252.65045284972</c:v>
                </c:pt>
                <c:pt idx="7">
                  <c:v>145634.99910443521</c:v>
                </c:pt>
              </c:numCache>
            </c:numRef>
          </c:val>
          <c:smooth val="0"/>
        </c:ser>
        <c:ser>
          <c:idx val="4"/>
          <c:order val="4"/>
          <c:tx>
            <c:v>2012 High</c:v>
          </c:tx>
          <c:spPr>
            <a:ln>
              <a:solidFill>
                <a:srgbClr val="F37321"/>
              </a:solidFill>
              <a:prstDash val="dash"/>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2012'!$F$53:$F$70</c:f>
              <c:numCache>
                <c:formatCode>_-* #,##0_-;\-* #,##0_-;_-* "-"??_-;_-@_-</c:formatCode>
                <c:ptCount val="18"/>
                <c:pt idx="7">
                  <c:v>153773.45978899783</c:v>
                </c:pt>
                <c:pt idx="8">
                  <c:v>156030.59872489207</c:v>
                </c:pt>
                <c:pt idx="9">
                  <c:v>159190.28819112343</c:v>
                </c:pt>
                <c:pt idx="10">
                  <c:v>162494.90666256149</c:v>
                </c:pt>
                <c:pt idx="11">
                  <c:v>165141.1060084535</c:v>
                </c:pt>
                <c:pt idx="12">
                  <c:v>168260.20602977116</c:v>
                </c:pt>
                <c:pt idx="13">
                  <c:v>170496.2974549713</c:v>
                </c:pt>
                <c:pt idx="14">
                  <c:v>172660.98942341752</c:v>
                </c:pt>
                <c:pt idx="15">
                  <c:v>175721.00487723082</c:v>
                </c:pt>
                <c:pt idx="16">
                  <c:v>178147.42856801755</c:v>
                </c:pt>
                <c:pt idx="17">
                  <c:v>179783.19934499628</c:v>
                </c:pt>
              </c:numCache>
            </c:numRef>
          </c:val>
          <c:smooth val="0"/>
        </c:ser>
        <c:ser>
          <c:idx val="5"/>
          <c:order val="5"/>
          <c:tx>
            <c:v>2012 Medium</c:v>
          </c:tx>
          <c:spPr>
            <a:ln>
              <a:solidFill>
                <a:srgbClr val="FFC000"/>
              </a:solidFill>
              <a:prstDash val="dash"/>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2012'!$G$53:$G$70</c:f>
              <c:numCache>
                <c:formatCode>_-* #,##0_-;\-* #,##0_-;_-* "-"??_-;_-@_-</c:formatCode>
                <c:ptCount val="18"/>
                <c:pt idx="7">
                  <c:v>153068.1603348325</c:v>
                </c:pt>
                <c:pt idx="8">
                  <c:v>154672.96957712498</c:v>
                </c:pt>
                <c:pt idx="9">
                  <c:v>156988.99052487206</c:v>
                </c:pt>
                <c:pt idx="10">
                  <c:v>159497.34880680239</c:v>
                </c:pt>
                <c:pt idx="11">
                  <c:v>161759.51254103219</c:v>
                </c:pt>
                <c:pt idx="12">
                  <c:v>164461.71785751689</c:v>
                </c:pt>
                <c:pt idx="13">
                  <c:v>166206.91158989526</c:v>
                </c:pt>
                <c:pt idx="14">
                  <c:v>168089.81480222085</c:v>
                </c:pt>
                <c:pt idx="15">
                  <c:v>170736.76107076317</c:v>
                </c:pt>
                <c:pt idx="16">
                  <c:v>172562.20409981289</c:v>
                </c:pt>
                <c:pt idx="17">
                  <c:v>173554.48222206673</c:v>
                </c:pt>
              </c:numCache>
            </c:numRef>
          </c:val>
          <c:smooth val="0"/>
        </c:ser>
        <c:ser>
          <c:idx val="6"/>
          <c:order val="6"/>
          <c:tx>
            <c:v>2012 Low</c:v>
          </c:tx>
          <c:spPr>
            <a:ln>
              <a:solidFill>
                <a:schemeClr val="accent3"/>
              </a:solidFill>
              <a:prstDash val="dash"/>
            </a:ln>
          </c:spPr>
          <c:marker>
            <c:symbol val="none"/>
          </c:marker>
          <c:cat>
            <c:strRef>
              <c:f>'R+C'!$A$4:$A$21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2012'!$H$53:$H$70</c:f>
              <c:numCache>
                <c:formatCode>_-* #,##0_-;\-* #,##0_-;_-* "-"??_-;_-@_-</c:formatCode>
                <c:ptCount val="18"/>
                <c:pt idx="7">
                  <c:v>151912.23904717035</c:v>
                </c:pt>
                <c:pt idx="8">
                  <c:v>152912.73165466212</c:v>
                </c:pt>
                <c:pt idx="9">
                  <c:v>154393.54029555648</c:v>
                </c:pt>
                <c:pt idx="10">
                  <c:v>155829.57649904981</c:v>
                </c:pt>
                <c:pt idx="11">
                  <c:v>157211.05608159635</c:v>
                </c:pt>
                <c:pt idx="12">
                  <c:v>159194.10607029471</c:v>
                </c:pt>
                <c:pt idx="13">
                  <c:v>159660.15160123963</c:v>
                </c:pt>
                <c:pt idx="14">
                  <c:v>160206.68024979977</c:v>
                </c:pt>
                <c:pt idx="15">
                  <c:v>161711.36981641041</c:v>
                </c:pt>
                <c:pt idx="16">
                  <c:v>162395.58790076239</c:v>
                </c:pt>
                <c:pt idx="17">
                  <c:v>162416.14265906403</c:v>
                </c:pt>
              </c:numCache>
            </c:numRef>
          </c:val>
          <c:smooth val="0"/>
        </c:ser>
        <c:dLbls>
          <c:showLegendKey val="0"/>
          <c:showVal val="0"/>
          <c:showCatName val="0"/>
          <c:showSerName val="0"/>
          <c:showPercent val="0"/>
          <c:showBubbleSize val="0"/>
        </c:dLbls>
        <c:marker val="1"/>
        <c:smooth val="0"/>
        <c:axId val="321164032"/>
        <c:axId val="321165568"/>
      </c:lineChart>
      <c:lineChart>
        <c:grouping val="standard"/>
        <c:varyColors val="0"/>
        <c:ser>
          <c:idx val="7"/>
          <c:order val="7"/>
          <c:tx>
            <c:v>R+C Per Capita</c:v>
          </c:tx>
          <c:spPr>
            <a:ln>
              <a:solidFill>
                <a:schemeClr val="accent6">
                  <a:lumMod val="75000"/>
                </a:schemeClr>
              </a:solidFill>
            </a:ln>
          </c:spPr>
          <c:marker>
            <c:symbol val="none"/>
          </c:marker>
          <c:val>
            <c:numRef>
              <c:f>'NEFR 2012'!$S$29:$S$46</c:f>
              <c:numCache>
                <c:formatCode>_-* #,##0_-;\-* #,##0_-;_-* "-"??_-;_-@_-</c:formatCode>
                <c:ptCount val="18"/>
                <c:pt idx="0">
                  <c:v>7135.3711315124174</c:v>
                </c:pt>
                <c:pt idx="1">
                  <c:v>7064.4608271499628</c:v>
                </c:pt>
                <c:pt idx="2">
                  <c:v>7006.1583772003141</c:v>
                </c:pt>
                <c:pt idx="3">
                  <c:v>7014.0465982293754</c:v>
                </c:pt>
                <c:pt idx="4">
                  <c:v>6947.4331151154365</c:v>
                </c:pt>
                <c:pt idx="5">
                  <c:v>6745.2681615249803</c:v>
                </c:pt>
                <c:pt idx="6">
                  <c:v>6532.3900527058049</c:v>
                </c:pt>
                <c:pt idx="7">
                  <c:v>6363.6970271099326</c:v>
                </c:pt>
                <c:pt idx="8">
                  <c:v>6242.4255847629393</c:v>
                </c:pt>
                <c:pt idx="9">
                  <c:v>6191.3317372587562</c:v>
                </c:pt>
                <c:pt idx="10">
                  <c:v>6138.677006515145</c:v>
                </c:pt>
                <c:pt idx="11">
                  <c:v>6113.2909359101068</c:v>
                </c:pt>
                <c:pt idx="12">
                  <c:v>6096.4121168225083</c:v>
                </c:pt>
                <c:pt idx="13">
                  <c:v>6097.7549863320473</c:v>
                </c:pt>
                <c:pt idx="14">
                  <c:v>6085.8049273740253</c:v>
                </c:pt>
                <c:pt idx="15">
                  <c:v>6068.6086998185046</c:v>
                </c:pt>
                <c:pt idx="16">
                  <c:v>6051.6983104178598</c:v>
                </c:pt>
                <c:pt idx="17">
                  <c:v>6024.5237408297498</c:v>
                </c:pt>
              </c:numCache>
            </c:numRef>
          </c:val>
          <c:smooth val="0"/>
        </c:ser>
        <c:dLbls>
          <c:showLegendKey val="0"/>
          <c:showVal val="0"/>
          <c:showCatName val="0"/>
          <c:showSerName val="0"/>
          <c:showPercent val="0"/>
          <c:showBubbleSize val="0"/>
        </c:dLbls>
        <c:marker val="1"/>
        <c:smooth val="0"/>
        <c:axId val="321173760"/>
        <c:axId val="321171840"/>
      </c:lineChart>
      <c:catAx>
        <c:axId val="321164032"/>
        <c:scaling>
          <c:orientation val="minMax"/>
        </c:scaling>
        <c:delete val="0"/>
        <c:axPos val="b"/>
        <c:numFmt formatCode="0" sourceLinked="1"/>
        <c:majorTickMark val="out"/>
        <c:minorTickMark val="none"/>
        <c:tickLblPos val="nextTo"/>
        <c:txPr>
          <a:bodyPr rot="-2700000"/>
          <a:lstStyle/>
          <a:p>
            <a:pPr>
              <a:defRPr/>
            </a:pPr>
            <a:endParaRPr lang="en-US"/>
          </a:p>
        </c:txPr>
        <c:crossAx val="321165568"/>
        <c:crosses val="autoZero"/>
        <c:auto val="1"/>
        <c:lblAlgn val="ctr"/>
        <c:lblOffset val="100"/>
        <c:noMultiLvlLbl val="0"/>
      </c:catAx>
      <c:valAx>
        <c:axId val="321165568"/>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endParaRPr lang="en-AU" sz="1100"/>
              </a:p>
            </c:rich>
          </c:tx>
          <c:layout>
            <c:manualLayout>
              <c:xMode val="edge"/>
              <c:yMode val="edge"/>
              <c:x val="3.8576193732151958E-3"/>
              <c:y val="0.21659895369450202"/>
            </c:manualLayout>
          </c:layout>
          <c:overlay val="0"/>
        </c:title>
        <c:numFmt formatCode="#,##0" sourceLinked="0"/>
        <c:majorTickMark val="out"/>
        <c:minorTickMark val="none"/>
        <c:tickLblPos val="nextTo"/>
        <c:crossAx val="321164032"/>
        <c:crosses val="autoZero"/>
        <c:crossBetween val="between"/>
      </c:valAx>
      <c:valAx>
        <c:axId val="321171840"/>
        <c:scaling>
          <c:orientation val="minMax"/>
          <c:max val="8000"/>
          <c:min val="5000"/>
        </c:scaling>
        <c:delete val="0"/>
        <c:axPos val="r"/>
        <c:title>
          <c:tx>
            <c:rich>
              <a:bodyPr rot="-5400000" vert="horz"/>
              <a:lstStyle/>
              <a:p>
                <a:pPr>
                  <a:defRPr sz="1100"/>
                </a:pPr>
                <a:r>
                  <a:rPr lang="en-AU" sz="1100"/>
                  <a:t>Residential</a:t>
                </a:r>
                <a:r>
                  <a:rPr lang="en-AU" sz="1100" baseline="0"/>
                  <a:t> and commercial c</a:t>
                </a:r>
                <a:r>
                  <a:rPr lang="en-AU" sz="1100"/>
                  <a:t>onsumption</a:t>
                </a:r>
                <a:r>
                  <a:rPr lang="en-AU" sz="1100" baseline="0"/>
                  <a:t> per capita (kWh)</a:t>
                </a:r>
                <a:endParaRPr lang="en-AU" sz="1100"/>
              </a:p>
            </c:rich>
          </c:tx>
          <c:layout>
            <c:manualLayout>
              <c:xMode val="edge"/>
              <c:yMode val="edge"/>
              <c:x val="0.97280446578075042"/>
              <c:y val="0.10160417697199781"/>
            </c:manualLayout>
          </c:layout>
          <c:overlay val="0"/>
        </c:title>
        <c:numFmt formatCode="_-* #,##0_-;\-* #,##0_-;_-* &quot;-&quot;??_-;_-@_-" sourceLinked="1"/>
        <c:majorTickMark val="out"/>
        <c:minorTickMark val="none"/>
        <c:tickLblPos val="nextTo"/>
        <c:crossAx val="321173760"/>
        <c:crosses val="max"/>
        <c:crossBetween val="between"/>
      </c:valAx>
      <c:catAx>
        <c:axId val="321173760"/>
        <c:scaling>
          <c:orientation val="minMax"/>
        </c:scaling>
        <c:delete val="1"/>
        <c:axPos val="b"/>
        <c:majorTickMark val="out"/>
        <c:minorTickMark val="none"/>
        <c:tickLblPos val="none"/>
        <c:crossAx val="321171840"/>
        <c:crosses val="autoZero"/>
        <c:auto val="1"/>
        <c:lblAlgn val="ctr"/>
        <c:lblOffset val="100"/>
        <c:noMultiLvlLbl val="0"/>
      </c:catAx>
    </c:plotArea>
    <c:legend>
      <c:legendPos val="b"/>
      <c:layout>
        <c:manualLayout>
          <c:xMode val="edge"/>
          <c:yMode val="edge"/>
          <c:x val="0.10425277010506731"/>
          <c:y val="0.90913731530755459"/>
          <c:w val="0.80112321826142019"/>
          <c:h val="7.776581910581752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9377385912839"/>
          <c:y val="8.3752810143720213E-2"/>
          <c:w val="0.88018912681974126"/>
          <c:h val="0.66416386886481638"/>
        </c:manualLayout>
      </c:layout>
      <c:lineChart>
        <c:grouping val="standard"/>
        <c:varyColors val="0"/>
        <c:ser>
          <c:idx val="3"/>
          <c:order val="0"/>
          <c:tx>
            <c:v>2013 High</c:v>
          </c:tx>
          <c:spPr>
            <a:ln w="28575">
              <a:solidFill>
                <a:schemeClr val="accent1"/>
              </a:solidFill>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IND!$C$7:$C$16</c:f>
              <c:numCache>
                <c:formatCode>_-* #,##0_-;\-* #,##0_-;_-* "-"??_-;_-@_-</c:formatCode>
                <c:ptCount val="10"/>
                <c:pt idx="5">
                  <c:v>40639.559904663154</c:v>
                </c:pt>
                <c:pt idx="6">
                  <c:v>45399.772267738008</c:v>
                </c:pt>
                <c:pt idx="7">
                  <c:v>48582.333343028396</c:v>
                </c:pt>
                <c:pt idx="8">
                  <c:v>50773.631329594275</c:v>
                </c:pt>
                <c:pt idx="9">
                  <c:v>51262.299237416184</c:v>
                </c:pt>
              </c:numCache>
            </c:numRef>
          </c:val>
          <c:smooth val="0"/>
        </c:ser>
        <c:ser>
          <c:idx val="2"/>
          <c:order val="1"/>
          <c:tx>
            <c:v>2013 Medium</c:v>
          </c:tx>
          <c:spPr>
            <a:ln w="28575">
              <a:solidFill>
                <a:srgbClr val="FFC000"/>
              </a:solidFill>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IND!$D$7:$D$16</c:f>
              <c:numCache>
                <c:formatCode>_-* #,##0_-;\-* #,##0_-;_-* "-"??_-;_-@_-</c:formatCode>
                <c:ptCount val="10"/>
                <c:pt idx="5">
                  <c:v>39509.401778840227</c:v>
                </c:pt>
                <c:pt idx="6">
                  <c:v>44024.02114994463</c:v>
                </c:pt>
                <c:pt idx="7">
                  <c:v>47026.62286441982</c:v>
                </c:pt>
                <c:pt idx="8">
                  <c:v>48050.129863640293</c:v>
                </c:pt>
                <c:pt idx="9">
                  <c:v>47977.942649634744</c:v>
                </c:pt>
              </c:numCache>
            </c:numRef>
          </c:val>
          <c:smooth val="0"/>
        </c:ser>
        <c:ser>
          <c:idx val="1"/>
          <c:order val="2"/>
          <c:tx>
            <c:v>2013 Low</c:v>
          </c:tx>
          <c:spPr>
            <a:ln w="28575">
              <a:solidFill>
                <a:schemeClr val="accent3"/>
              </a:solidFill>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IND!$E$7:$E$16</c:f>
              <c:numCache>
                <c:formatCode>_-* #,##0_-;\-* #,##0_-;_-* "-"??_-;_-@_-</c:formatCode>
                <c:ptCount val="10"/>
                <c:pt idx="5">
                  <c:v>36889.246375464565</c:v>
                </c:pt>
                <c:pt idx="6">
                  <c:v>39149.378590935165</c:v>
                </c:pt>
                <c:pt idx="7">
                  <c:v>41828.670649605527</c:v>
                </c:pt>
                <c:pt idx="8">
                  <c:v>42331.719105082258</c:v>
                </c:pt>
                <c:pt idx="9">
                  <c:v>42276.317774528536</c:v>
                </c:pt>
              </c:numCache>
            </c:numRef>
          </c:val>
          <c:smooth val="0"/>
        </c:ser>
        <c:ser>
          <c:idx val="0"/>
          <c:order val="3"/>
          <c:tx>
            <c:v>Actuals</c:v>
          </c:tx>
          <c:spPr>
            <a:ln>
              <a:solidFill>
                <a:schemeClr val="accent4"/>
              </a:solidFill>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IND!$B$7:$B$16</c:f>
              <c:numCache>
                <c:formatCode>_-* #,##0_-;\-* #,##0_-;_-* "-"??_-;_-@_-</c:formatCode>
                <c:ptCount val="10"/>
                <c:pt idx="0">
                  <c:v>40183.936406971981</c:v>
                </c:pt>
                <c:pt idx="1">
                  <c:v>39606.104393811467</c:v>
                </c:pt>
                <c:pt idx="2">
                  <c:v>40550.571028141421</c:v>
                </c:pt>
                <c:pt idx="3">
                  <c:v>39654.684494397974</c:v>
                </c:pt>
                <c:pt idx="4">
                  <c:v>37987.329460298628</c:v>
                </c:pt>
              </c:numCache>
            </c:numRef>
          </c:val>
          <c:smooth val="0"/>
        </c:ser>
        <c:ser>
          <c:idx val="4"/>
          <c:order val="4"/>
          <c:tx>
            <c:v>2012 High</c:v>
          </c:tx>
          <c:spPr>
            <a:ln>
              <a:solidFill>
                <a:srgbClr val="F37321"/>
              </a:solidFill>
              <a:prstDash val="dash"/>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2012'!$F$80:$F$89</c:f>
              <c:numCache>
                <c:formatCode>_-* #,##0_-;\-* #,##0_-;_-* "-"??_-;_-@_-</c:formatCode>
                <c:ptCount val="10"/>
                <c:pt idx="4">
                  <c:v>33828.740400972049</c:v>
                </c:pt>
                <c:pt idx="5">
                  <c:v>37856.780363875834</c:v>
                </c:pt>
                <c:pt idx="6">
                  <c:v>41512.59656216138</c:v>
                </c:pt>
                <c:pt idx="7">
                  <c:v>46419.767853250974</c:v>
                </c:pt>
                <c:pt idx="8">
                  <c:v>49554.122013612388</c:v>
                </c:pt>
                <c:pt idx="9">
                  <c:v>50837.406411945012</c:v>
                </c:pt>
              </c:numCache>
            </c:numRef>
          </c:val>
          <c:smooth val="0"/>
        </c:ser>
        <c:ser>
          <c:idx val="5"/>
          <c:order val="5"/>
          <c:tx>
            <c:v>2012 Medium</c:v>
          </c:tx>
          <c:spPr>
            <a:ln>
              <a:solidFill>
                <a:srgbClr val="FFC000"/>
              </a:solidFill>
              <a:prstDash val="dash"/>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2012'!$G$80:$G$89</c:f>
              <c:numCache>
                <c:formatCode>_-* #,##0_-;\-* #,##0_-;_-* "-"??_-;_-@_-</c:formatCode>
                <c:ptCount val="10"/>
                <c:pt idx="4">
                  <c:v>32836.909431029868</c:v>
                </c:pt>
                <c:pt idx="5">
                  <c:v>34539.879431029862</c:v>
                </c:pt>
                <c:pt idx="6">
                  <c:v>36963.129431029869</c:v>
                </c:pt>
                <c:pt idx="7">
                  <c:v>39924.099505854014</c:v>
                </c:pt>
                <c:pt idx="8">
                  <c:v>41544.537586076956</c:v>
                </c:pt>
                <c:pt idx="9">
                  <c:v>42134.507339802578</c:v>
                </c:pt>
              </c:numCache>
            </c:numRef>
          </c:val>
          <c:smooth val="0"/>
        </c:ser>
        <c:ser>
          <c:idx val="6"/>
          <c:order val="6"/>
          <c:tx>
            <c:v>2012 Low</c:v>
          </c:tx>
          <c:spPr>
            <a:ln>
              <a:solidFill>
                <a:schemeClr val="accent3"/>
              </a:solidFill>
              <a:prstDash val="dash"/>
            </a:ln>
          </c:spPr>
          <c:marker>
            <c:symbol val="none"/>
          </c:marker>
          <c:cat>
            <c:strRef>
              <c:f>IND!$A$7:$A$16</c:f>
              <c:strCache>
                <c:ptCount val="10"/>
                <c:pt idx="0">
                  <c:v>2008-09</c:v>
                </c:pt>
                <c:pt idx="1">
                  <c:v>2009-10</c:v>
                </c:pt>
                <c:pt idx="2">
                  <c:v>2010-11</c:v>
                </c:pt>
                <c:pt idx="3">
                  <c:v>2011-12</c:v>
                </c:pt>
                <c:pt idx="4">
                  <c:v>2012-13 (estimate)</c:v>
                </c:pt>
                <c:pt idx="5">
                  <c:v>2013-14</c:v>
                </c:pt>
                <c:pt idx="6">
                  <c:v>2014-15</c:v>
                </c:pt>
                <c:pt idx="7">
                  <c:v>2015-16</c:v>
                </c:pt>
                <c:pt idx="8">
                  <c:v>2016-17</c:v>
                </c:pt>
                <c:pt idx="9">
                  <c:v>2017-18</c:v>
                </c:pt>
              </c:strCache>
            </c:strRef>
          </c:cat>
          <c:val>
            <c:numRef>
              <c:f>'NEFR 2012'!$H$80:$H$89</c:f>
              <c:numCache>
                <c:formatCode>_-* #,##0_-;\-* #,##0_-;_-* "-"??_-;_-@_-</c:formatCode>
                <c:ptCount val="10"/>
                <c:pt idx="4">
                  <c:v>31024.41715301598</c:v>
                </c:pt>
                <c:pt idx="5">
                  <c:v>31680.691920153055</c:v>
                </c:pt>
                <c:pt idx="6">
                  <c:v>32608.166687290133</c:v>
                </c:pt>
                <c:pt idx="7">
                  <c:v>34358.593414747571</c:v>
                </c:pt>
                <c:pt idx="8">
                  <c:v>35271.151972774009</c:v>
                </c:pt>
                <c:pt idx="9">
                  <c:v>35512.79493140486</c:v>
                </c:pt>
              </c:numCache>
            </c:numRef>
          </c:val>
          <c:smooth val="0"/>
        </c:ser>
        <c:dLbls>
          <c:showLegendKey val="0"/>
          <c:showVal val="0"/>
          <c:showCatName val="0"/>
          <c:showSerName val="0"/>
          <c:showPercent val="0"/>
          <c:showBubbleSize val="0"/>
        </c:dLbls>
        <c:marker val="1"/>
        <c:smooth val="0"/>
        <c:axId val="321694336"/>
        <c:axId val="321786624"/>
      </c:lineChart>
      <c:catAx>
        <c:axId val="321694336"/>
        <c:scaling>
          <c:orientation val="minMax"/>
        </c:scaling>
        <c:delete val="0"/>
        <c:axPos val="b"/>
        <c:title>
          <c:tx>
            <c:rich>
              <a:bodyPr/>
              <a:lstStyle/>
              <a:p>
                <a:pPr>
                  <a:defRPr sz="1100"/>
                </a:pPr>
                <a:r>
                  <a:rPr lang="en-AU" sz="1100"/>
                  <a:t>Year</a:t>
                </a:r>
              </a:p>
            </c:rich>
          </c:tx>
          <c:layout>
            <c:manualLayout>
              <c:xMode val="edge"/>
              <c:yMode val="edge"/>
              <c:x val="0.44782493503164489"/>
              <c:y val="0.86856669020828325"/>
            </c:manualLayout>
          </c:layout>
          <c:overlay val="0"/>
        </c:title>
        <c:numFmt formatCode="0" sourceLinked="1"/>
        <c:majorTickMark val="out"/>
        <c:minorTickMark val="none"/>
        <c:tickLblPos val="nextTo"/>
        <c:crossAx val="321786624"/>
        <c:crosses val="autoZero"/>
        <c:auto val="1"/>
        <c:lblAlgn val="ctr"/>
        <c:lblOffset val="100"/>
        <c:noMultiLvlLbl val="0"/>
      </c:catAx>
      <c:valAx>
        <c:axId val="321786624"/>
        <c:scaling>
          <c:orientation val="minMax"/>
          <c:min val="30000"/>
        </c:scaling>
        <c:delete val="0"/>
        <c:axPos val="l"/>
        <c:majorGridlines>
          <c:spPr>
            <a:ln>
              <a:solidFill>
                <a:schemeClr val="bg1">
                  <a:lumMod val="85000"/>
                </a:schemeClr>
              </a:solidFill>
            </a:ln>
          </c:spPr>
        </c:majorGridlines>
        <c:numFmt formatCode="#,##0" sourceLinked="0"/>
        <c:majorTickMark val="out"/>
        <c:minorTickMark val="none"/>
        <c:tickLblPos val="nextTo"/>
        <c:crossAx val="321694336"/>
        <c:crosses val="autoZero"/>
        <c:crossBetween val="between"/>
      </c:valAx>
    </c:plotArea>
    <c:legend>
      <c:legendPos val="b"/>
      <c:layout>
        <c:manualLayout>
          <c:xMode val="edge"/>
          <c:yMode val="edge"/>
          <c:x val="3.8106299212598428E-2"/>
          <c:y val="0.91912982371646823"/>
          <c:w val="0.95703489879092385"/>
          <c:h val="8.0870176283531797E-2"/>
        </c:manualLayout>
      </c:layout>
      <c:overlay val="0"/>
      <c:txPr>
        <a:bodyPr/>
        <a:lstStyle/>
        <a:p>
          <a:pPr>
            <a:defRPr sz="900"/>
          </a:pPr>
          <a:endParaRPr lang="en-US"/>
        </a:p>
      </c:txPr>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0894970915138"/>
          <c:y val="8.0837994023706311E-2"/>
          <c:w val="0.87887390539832078"/>
          <c:h val="0.66172906475951276"/>
        </c:manualLayout>
      </c:layout>
      <c:lineChart>
        <c:grouping val="standard"/>
        <c:varyColors val="0"/>
        <c:ser>
          <c:idx val="3"/>
          <c:order val="0"/>
          <c:tx>
            <c:v>2013 High</c:v>
          </c:tx>
          <c:spPr>
            <a:ln w="28575">
              <a:solidFill>
                <a:schemeClr val="accent1"/>
              </a:solidFill>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IND!$C$4:$C$21</c:f>
              <c:numCache>
                <c:formatCode>_-* #,##0_-;\-* #,##0_-;_-* "-"??_-;_-@_-</c:formatCode>
                <c:ptCount val="18"/>
                <c:pt idx="8">
                  <c:v>40639.559904663154</c:v>
                </c:pt>
                <c:pt idx="9">
                  <c:v>45399.772267738008</c:v>
                </c:pt>
                <c:pt idx="10">
                  <c:v>48582.333343028396</c:v>
                </c:pt>
                <c:pt idx="11">
                  <c:v>50773.631329594275</c:v>
                </c:pt>
                <c:pt idx="12">
                  <c:v>51262.299237416184</c:v>
                </c:pt>
                <c:pt idx="13">
                  <c:v>51848.983971552349</c:v>
                </c:pt>
                <c:pt idx="14">
                  <c:v>51924.383115884528</c:v>
                </c:pt>
                <c:pt idx="15">
                  <c:v>52150.667541047202</c:v>
                </c:pt>
                <c:pt idx="16">
                  <c:v>52185.441449334874</c:v>
                </c:pt>
                <c:pt idx="17">
                  <c:v>52251.638285075285</c:v>
                </c:pt>
              </c:numCache>
            </c:numRef>
          </c:val>
          <c:smooth val="0"/>
        </c:ser>
        <c:ser>
          <c:idx val="2"/>
          <c:order val="1"/>
          <c:tx>
            <c:v>2013 Medium</c:v>
          </c:tx>
          <c:spPr>
            <a:ln w="28575">
              <a:solidFill>
                <a:srgbClr val="FFC000"/>
              </a:solidFill>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IND!$D$4:$D$21</c:f>
              <c:numCache>
                <c:formatCode>_-* #,##0_-;\-* #,##0_-;_-* "-"??_-;_-@_-</c:formatCode>
                <c:ptCount val="18"/>
                <c:pt idx="8">
                  <c:v>39509.401778840227</c:v>
                </c:pt>
                <c:pt idx="9">
                  <c:v>44024.02114994463</c:v>
                </c:pt>
                <c:pt idx="10">
                  <c:v>47026.62286441982</c:v>
                </c:pt>
                <c:pt idx="11">
                  <c:v>48050.129863640293</c:v>
                </c:pt>
                <c:pt idx="12">
                  <c:v>47977.942649634744</c:v>
                </c:pt>
                <c:pt idx="13">
                  <c:v>48032.379040722852</c:v>
                </c:pt>
                <c:pt idx="14">
                  <c:v>48158.690334019666</c:v>
                </c:pt>
                <c:pt idx="15">
                  <c:v>48412.664667319419</c:v>
                </c:pt>
                <c:pt idx="16">
                  <c:v>48363.619096001821</c:v>
                </c:pt>
                <c:pt idx="17">
                  <c:v>48425.84542897714</c:v>
                </c:pt>
              </c:numCache>
            </c:numRef>
          </c:val>
          <c:smooth val="0"/>
        </c:ser>
        <c:ser>
          <c:idx val="1"/>
          <c:order val="2"/>
          <c:tx>
            <c:v>2013 Low</c:v>
          </c:tx>
          <c:spPr>
            <a:ln w="28575">
              <a:solidFill>
                <a:schemeClr val="accent3"/>
              </a:solidFill>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IND!$E$4:$E$21</c:f>
              <c:numCache>
                <c:formatCode>_-* #,##0_-;\-* #,##0_-;_-* "-"??_-;_-@_-</c:formatCode>
                <c:ptCount val="18"/>
                <c:pt idx="8">
                  <c:v>36889.246375464565</c:v>
                </c:pt>
                <c:pt idx="9">
                  <c:v>39149.378590935165</c:v>
                </c:pt>
                <c:pt idx="10">
                  <c:v>41828.670649605527</c:v>
                </c:pt>
                <c:pt idx="11">
                  <c:v>42331.719105082258</c:v>
                </c:pt>
                <c:pt idx="12">
                  <c:v>42276.317774528536</c:v>
                </c:pt>
                <c:pt idx="13">
                  <c:v>42348.136820339321</c:v>
                </c:pt>
                <c:pt idx="14">
                  <c:v>42450.337559590109</c:v>
                </c:pt>
                <c:pt idx="15">
                  <c:v>42604.598339132368</c:v>
                </c:pt>
                <c:pt idx="16">
                  <c:v>42545.149096305162</c:v>
                </c:pt>
                <c:pt idx="17">
                  <c:v>42591.609101409296</c:v>
                </c:pt>
              </c:numCache>
            </c:numRef>
          </c:val>
          <c:smooth val="0"/>
        </c:ser>
        <c:ser>
          <c:idx val="0"/>
          <c:order val="3"/>
          <c:tx>
            <c:v>Actuals</c:v>
          </c:tx>
          <c:spPr>
            <a:ln>
              <a:solidFill>
                <a:schemeClr val="accent4"/>
              </a:solidFill>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IND!$B$4:$B$21</c:f>
              <c:numCache>
                <c:formatCode>_-* #,##0_-;\-* #,##0_-;_-* "-"??_-;_-@_-</c:formatCode>
                <c:ptCount val="18"/>
                <c:pt idx="0">
                  <c:v>38411.264933952029</c:v>
                </c:pt>
                <c:pt idx="1">
                  <c:v>41055.556431223951</c:v>
                </c:pt>
                <c:pt idx="2">
                  <c:v>41224.632371895015</c:v>
                </c:pt>
                <c:pt idx="3">
                  <c:v>40183.936406971981</c:v>
                </c:pt>
                <c:pt idx="4">
                  <c:v>39606.104393811467</c:v>
                </c:pt>
                <c:pt idx="5">
                  <c:v>40550.571028141421</c:v>
                </c:pt>
                <c:pt idx="6">
                  <c:v>39654.684494397974</c:v>
                </c:pt>
                <c:pt idx="7">
                  <c:v>37987.329460298628</c:v>
                </c:pt>
              </c:numCache>
            </c:numRef>
          </c:val>
          <c:smooth val="0"/>
        </c:ser>
        <c:ser>
          <c:idx val="4"/>
          <c:order val="4"/>
          <c:tx>
            <c:v>2012 High</c:v>
          </c:tx>
          <c:spPr>
            <a:ln>
              <a:solidFill>
                <a:srgbClr val="F37321"/>
              </a:solidFill>
              <a:prstDash val="dash"/>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2012'!$F$77:$F$94</c:f>
              <c:numCache>
                <c:formatCode>_-* #,##0_-;\-* #,##0_-;_-* "-"??_-;_-@_-</c:formatCode>
                <c:ptCount val="18"/>
                <c:pt idx="7">
                  <c:v>33828.740400972049</c:v>
                </c:pt>
                <c:pt idx="8">
                  <c:v>37856.780363875834</c:v>
                </c:pt>
                <c:pt idx="9">
                  <c:v>41512.59656216138</c:v>
                </c:pt>
                <c:pt idx="10">
                  <c:v>46419.767853250974</c:v>
                </c:pt>
                <c:pt idx="11">
                  <c:v>49554.122013612388</c:v>
                </c:pt>
                <c:pt idx="12">
                  <c:v>50837.406411945012</c:v>
                </c:pt>
                <c:pt idx="13">
                  <c:v>51716.131610487457</c:v>
                </c:pt>
                <c:pt idx="14">
                  <c:v>51989.625744401288</c:v>
                </c:pt>
                <c:pt idx="15">
                  <c:v>52424.630098057336</c:v>
                </c:pt>
                <c:pt idx="16">
                  <c:v>52760.962527381576</c:v>
                </c:pt>
                <c:pt idx="17">
                  <c:v>53069.759233402307</c:v>
                </c:pt>
              </c:numCache>
            </c:numRef>
          </c:val>
          <c:smooth val="0"/>
        </c:ser>
        <c:ser>
          <c:idx val="5"/>
          <c:order val="5"/>
          <c:tx>
            <c:v>2012 Medium</c:v>
          </c:tx>
          <c:spPr>
            <a:ln>
              <a:solidFill>
                <a:srgbClr val="FFC000"/>
              </a:solidFill>
              <a:prstDash val="dash"/>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2012'!$G$77:$G$94</c:f>
              <c:numCache>
                <c:formatCode>_-* #,##0_-;\-* #,##0_-;_-* "-"??_-;_-@_-</c:formatCode>
                <c:ptCount val="18"/>
                <c:pt idx="7">
                  <c:v>32836.909431029868</c:v>
                </c:pt>
                <c:pt idx="8">
                  <c:v>34539.879431029862</c:v>
                </c:pt>
                <c:pt idx="9">
                  <c:v>36963.129431029869</c:v>
                </c:pt>
                <c:pt idx="10">
                  <c:v>39924.099505854014</c:v>
                </c:pt>
                <c:pt idx="11">
                  <c:v>41544.537586076956</c:v>
                </c:pt>
                <c:pt idx="12">
                  <c:v>42134.507339802578</c:v>
                </c:pt>
                <c:pt idx="13">
                  <c:v>42495.424044853746</c:v>
                </c:pt>
                <c:pt idx="14">
                  <c:v>42635.429645007644</c:v>
                </c:pt>
                <c:pt idx="15">
                  <c:v>42722.404052127691</c:v>
                </c:pt>
                <c:pt idx="16">
                  <c:v>42909.575464545807</c:v>
                </c:pt>
                <c:pt idx="17">
                  <c:v>43148.907462116265</c:v>
                </c:pt>
              </c:numCache>
            </c:numRef>
          </c:val>
          <c:smooth val="0"/>
        </c:ser>
        <c:ser>
          <c:idx val="6"/>
          <c:order val="6"/>
          <c:tx>
            <c:v>2012 Low</c:v>
          </c:tx>
          <c:spPr>
            <a:ln>
              <a:solidFill>
                <a:schemeClr val="accent3"/>
              </a:solidFill>
              <a:prstDash val="dash"/>
            </a:ln>
          </c:spPr>
          <c:marker>
            <c:symbol val="none"/>
          </c:marker>
          <c:cat>
            <c:strRef>
              <c:f>IND!$A$4:$A$21</c:f>
              <c:strCache>
                <c:ptCount val="18"/>
                <c:pt idx="0">
                  <c:v>2005-06</c:v>
                </c:pt>
                <c:pt idx="1">
                  <c:v>2006-07</c:v>
                </c:pt>
                <c:pt idx="2">
                  <c:v>2007-08</c:v>
                </c:pt>
                <c:pt idx="3">
                  <c:v>2008-09</c:v>
                </c:pt>
                <c:pt idx="4">
                  <c:v>2009-10</c:v>
                </c:pt>
                <c:pt idx="5">
                  <c:v>2010-11</c:v>
                </c:pt>
                <c:pt idx="6">
                  <c:v>2011-12</c:v>
                </c:pt>
                <c:pt idx="7">
                  <c:v>2012-13 (estimate)</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'NEFR 2012'!$H$77:$H$94</c:f>
              <c:numCache>
                <c:formatCode>_-* #,##0_-;\-* #,##0_-;_-* "-"??_-;_-@_-</c:formatCode>
                <c:ptCount val="18"/>
                <c:pt idx="7">
                  <c:v>31024.41715301598</c:v>
                </c:pt>
                <c:pt idx="8">
                  <c:v>31680.691920153055</c:v>
                </c:pt>
                <c:pt idx="9">
                  <c:v>32608.166687290133</c:v>
                </c:pt>
                <c:pt idx="10">
                  <c:v>34358.593414747571</c:v>
                </c:pt>
                <c:pt idx="11">
                  <c:v>35271.151972774009</c:v>
                </c:pt>
                <c:pt idx="12">
                  <c:v>35512.79493140486</c:v>
                </c:pt>
                <c:pt idx="13">
                  <c:v>35514.492715595901</c:v>
                </c:pt>
                <c:pt idx="14">
                  <c:v>35420.856111235567</c:v>
                </c:pt>
                <c:pt idx="15">
                  <c:v>35292.104915751755</c:v>
                </c:pt>
                <c:pt idx="16">
                  <c:v>35268.74808256048</c:v>
                </c:pt>
                <c:pt idx="17">
                  <c:v>35444.906485486325</c:v>
                </c:pt>
              </c:numCache>
            </c:numRef>
          </c:val>
          <c:smooth val="0"/>
        </c:ser>
        <c:dLbls>
          <c:showLegendKey val="0"/>
          <c:showVal val="0"/>
          <c:showCatName val="0"/>
          <c:showSerName val="0"/>
          <c:showPercent val="0"/>
          <c:showBubbleSize val="0"/>
        </c:dLbls>
        <c:marker val="1"/>
        <c:smooth val="0"/>
        <c:axId val="321873024"/>
        <c:axId val="321874560"/>
      </c:lineChart>
      <c:catAx>
        <c:axId val="321873024"/>
        <c:scaling>
          <c:orientation val="minMax"/>
        </c:scaling>
        <c:delete val="0"/>
        <c:axPos val="b"/>
        <c:numFmt formatCode="0" sourceLinked="1"/>
        <c:majorTickMark val="out"/>
        <c:minorTickMark val="none"/>
        <c:tickLblPos val="nextTo"/>
        <c:txPr>
          <a:bodyPr rot="-2700000"/>
          <a:lstStyle/>
          <a:p>
            <a:pPr>
              <a:defRPr/>
            </a:pPr>
            <a:endParaRPr lang="en-US"/>
          </a:p>
        </c:txPr>
        <c:crossAx val="321874560"/>
        <c:crosses val="autoZero"/>
        <c:auto val="1"/>
        <c:lblAlgn val="ctr"/>
        <c:lblOffset val="100"/>
        <c:noMultiLvlLbl val="0"/>
      </c:catAx>
      <c:valAx>
        <c:axId val="321874560"/>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8604654079531364E-4"/>
              <c:y val="0.28482804986553101"/>
            </c:manualLayout>
          </c:layout>
          <c:overlay val="0"/>
        </c:title>
        <c:numFmt formatCode="#,##0" sourceLinked="0"/>
        <c:majorTickMark val="out"/>
        <c:minorTickMark val="none"/>
        <c:tickLblPos val="nextTo"/>
        <c:crossAx val="321873024"/>
        <c:crosses val="autoZero"/>
        <c:crossBetween val="between"/>
      </c:valAx>
    </c:plotArea>
    <c:legend>
      <c:legendPos val="b"/>
      <c:layout>
        <c:manualLayout>
          <c:xMode val="edge"/>
          <c:yMode val="edge"/>
          <c:x val="6.5928320051371961E-2"/>
          <c:y val="0.91446835947488159"/>
          <c:w val="0.86017919987157021"/>
          <c:h val="7.333120172560958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59531</xdr:colOff>
      <xdr:row>1</xdr:row>
      <xdr:rowOff>57149</xdr:rowOff>
    </xdr:from>
    <xdr:to>
      <xdr:col>15</xdr:col>
      <xdr:colOff>559594</xdr:colOff>
      <xdr:row>36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0.00972</cdr:x>
      <cdr:y>0.00882</cdr:y>
    </cdr:from>
    <cdr:to>
      <cdr:x>0.9544</cdr:x>
      <cdr:y>0.09318</cdr:y>
    </cdr:to>
    <cdr:sp macro="" textlink="">
      <cdr:nvSpPr>
        <cdr:cNvPr id="2" name="TextBox 1"/>
        <cdr:cNvSpPr txBox="1"/>
      </cdr:nvSpPr>
      <cdr:spPr>
        <a:xfrm xmlns:a="http://schemas.openxmlformats.org/drawingml/2006/main">
          <a:off x="50800" y="50800"/>
          <a:ext cx="4937696" cy="485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2013 NEFR residential and commercial* annual energy forecasts</a:t>
          </a:r>
          <a:br>
            <a:rPr lang="en-AU" sz="1100" b="1"/>
          </a:br>
          <a:r>
            <a:rPr lang="en-AU" sz="1100" b="1"/>
            <a:t>(5-year outlook - GWh) - NEM</a:t>
          </a:r>
        </a:p>
      </cdr:txBody>
    </cdr:sp>
  </cdr:relSizeAnchor>
</c:userShapes>
</file>

<file path=xl/drawings/drawing11.xml><?xml version="1.0" encoding="utf-8"?>
<c:userShapes xmlns:c="http://schemas.openxmlformats.org/drawingml/2006/chart">
  <cdr:relSizeAnchor xmlns:cdr="http://schemas.openxmlformats.org/drawingml/2006/chartDrawing">
    <cdr:from>
      <cdr:x>0.00642</cdr:x>
      <cdr:y>0.00873</cdr:y>
    </cdr:from>
    <cdr:to>
      <cdr:x>0.98708</cdr:x>
      <cdr:y>0.08731</cdr:y>
    </cdr:to>
    <cdr:sp macro="" textlink="">
      <cdr:nvSpPr>
        <cdr:cNvPr id="2" name="TextBox 1"/>
        <cdr:cNvSpPr txBox="1"/>
      </cdr:nvSpPr>
      <cdr:spPr>
        <a:xfrm xmlns:a="http://schemas.openxmlformats.org/drawingml/2006/main">
          <a:off x="50800" y="50800"/>
          <a:ext cx="7760635"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2013 NEFR residential and commercial* annual energy forecasts </a:t>
          </a:r>
        </a:p>
        <a:p xmlns:a="http://schemas.openxmlformats.org/drawingml/2006/main">
          <a:pPr algn="ctr"/>
          <a:r>
            <a:rPr lang="en-AU" sz="1100" b="1"/>
            <a:t>(10-year outlook - GWh) - NEM</a:t>
          </a:r>
        </a:p>
      </cdr:txBody>
    </cdr:sp>
  </cdr:relSizeAnchor>
</c:userShapes>
</file>

<file path=xl/drawings/drawing12.xml><?xml version="1.0" encoding="utf-8"?>
<xdr:wsDr xmlns:xdr="http://schemas.openxmlformats.org/drawingml/2006/spreadsheetDrawing" xmlns:a="http://schemas.openxmlformats.org/drawingml/2006/main">
  <xdr:twoCellAnchor>
    <xdr:from>
      <xdr:col>9</xdr:col>
      <xdr:colOff>15875</xdr:colOff>
      <xdr:row>32</xdr:row>
      <xdr:rowOff>214313</xdr:rowOff>
    </xdr:from>
    <xdr:to>
      <xdr:col>30</xdr:col>
      <xdr:colOff>238125</xdr:colOff>
      <xdr:row>46</xdr:row>
      <xdr:rowOff>11907</xdr:rowOff>
    </xdr:to>
    <xdr:sp macro="" textlink="">
      <xdr:nvSpPr>
        <xdr:cNvPr id="2" name="TextBox 1"/>
        <xdr:cNvSpPr txBox="1"/>
      </xdr:nvSpPr>
      <xdr:spPr>
        <a:xfrm>
          <a:off x="3944938" y="6607969"/>
          <a:ext cx="12973843" cy="3226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large industrial annual energy</a:t>
          </a:r>
        </a:p>
        <a:p>
          <a:endParaRPr lang="en-AU" sz="1000">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Large industrial annual energy decreased by 2,197 GWh to 37,987 GWh (an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decline of 1.4%), due to reduced mining output as a result of the global financial crisis (GFC). The GFC affected commodity markets, in particular the prices of coal, iron ore and aluminium. The strong Australian dollar also affected the manufacturing sector, reducing domestic industry competitiveness against international producers.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large industrial annual energy,</a:t>
          </a:r>
          <a:r>
            <a:rPr lang="en-AU" sz="1000" baseline="0">
              <a:solidFill>
                <a:schemeClr val="dk1"/>
              </a:solidFill>
              <a:effectLst/>
              <a:latin typeface="Arial" pitchFamily="34" charset="0"/>
              <a:ea typeface="+mn-ea"/>
              <a:cs typeface="Arial" pitchFamily="34" charset="0"/>
            </a:rPr>
            <a:t> at</a:t>
          </a:r>
          <a:r>
            <a:rPr lang="en-AU" sz="1000">
              <a:solidFill>
                <a:schemeClr val="dk1"/>
              </a:solidFill>
              <a:effectLst/>
              <a:latin typeface="Arial" pitchFamily="34" charset="0"/>
              <a:ea typeface="+mn-ea"/>
              <a:cs typeface="Arial" pitchFamily="34" charset="0"/>
            </a:rPr>
            <a:t> 37,987 GWh,</a:t>
          </a:r>
          <a:r>
            <a:rPr lang="en-AU" sz="1000" baseline="0">
              <a:solidFill>
                <a:schemeClr val="dk1"/>
              </a:solidFill>
              <a:effectLst/>
              <a:latin typeface="Arial" pitchFamily="34" charset="0"/>
              <a:ea typeface="+mn-ea"/>
              <a:cs typeface="Arial" pitchFamily="34" charset="0"/>
            </a:rPr>
            <a:t> is</a:t>
          </a:r>
          <a:r>
            <a:rPr lang="en-AU" sz="1000">
              <a:solidFill>
                <a:schemeClr val="dk1"/>
              </a:solidFill>
              <a:effectLst/>
              <a:latin typeface="Arial" pitchFamily="34" charset="0"/>
              <a:ea typeface="+mn-ea"/>
              <a:cs typeface="Arial" pitchFamily="34" charset="0"/>
            </a:rPr>
            <a:t> 5,150 GWh (15.7%) above the 2012 NEFR medium forecast of 32,837 GWh. This reflects the inclusion of new projects and sites in the 2013 NEFR.</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2017–18: </a:t>
          </a:r>
          <a:r>
            <a:rPr lang="en-AU" sz="1000">
              <a:solidFill>
                <a:schemeClr val="dk1"/>
              </a:solidFill>
              <a:effectLst/>
              <a:latin typeface="Arial" pitchFamily="34" charset="0"/>
              <a:ea typeface="+mn-ea"/>
              <a:cs typeface="Arial" pitchFamily="34" charset="0"/>
            </a:rPr>
            <a:t>Large industrial annual energy is forecast to increase by 8,469 GWh (an average annual growth rate of 5.0%), driven mainly by the three confirmed LNG projects expected to gradually come online from 2013–14 in Queensland.</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2018–19 to 2022–23: </a:t>
          </a:r>
          <a:r>
            <a:rPr lang="en-AU" sz="1000">
              <a:solidFill>
                <a:schemeClr val="dk1"/>
              </a:solidFill>
              <a:effectLst/>
              <a:latin typeface="Arial" pitchFamily="34" charset="0"/>
              <a:ea typeface="+mn-ea"/>
              <a:cs typeface="Arial" pitchFamily="34" charset="0"/>
            </a:rPr>
            <a:t>Large industrial annual energy is forecast to increase by 393 GWh (an average annual growth</a:t>
          </a:r>
          <a:r>
            <a:rPr lang="en-AU" sz="1000" baseline="0">
              <a:solidFill>
                <a:schemeClr val="dk1"/>
              </a:solidFill>
              <a:effectLst/>
              <a:latin typeface="Arial" pitchFamily="34" charset="0"/>
              <a:ea typeface="+mn-ea"/>
              <a:cs typeface="Arial" pitchFamily="34" charset="0"/>
            </a:rPr>
            <a:t> rate </a:t>
          </a:r>
          <a:r>
            <a:rPr lang="en-AU" sz="1000">
              <a:solidFill>
                <a:schemeClr val="dk1"/>
              </a:solidFill>
              <a:effectLst/>
              <a:latin typeface="Arial" pitchFamily="34" charset="0"/>
              <a:ea typeface="+mn-ea"/>
              <a:cs typeface="Arial" pitchFamily="34" charset="0"/>
            </a:rPr>
            <a:t>of 0.2%), as the Queensland LNG projects mature and annual energy for other industrial loads remains generally stable.</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high, medium, and low forecasts: </a:t>
          </a:r>
          <a:r>
            <a:rPr lang="en-AU" sz="1000" b="0" i="0">
              <a:solidFill>
                <a:schemeClr val="dk1"/>
              </a:solidFill>
              <a:effectLst/>
              <a:latin typeface="Arial" pitchFamily="34" charset="0"/>
              <a:ea typeface="+mn-ea"/>
              <a:cs typeface="Arial" pitchFamily="34" charset="0"/>
            </a:rPr>
            <a:t>Large</a:t>
          </a:r>
          <a:r>
            <a:rPr lang="en-AU" sz="1000" b="0" i="0" baseline="0">
              <a:solidFill>
                <a:schemeClr val="dk1"/>
              </a:solidFill>
              <a:effectLst/>
              <a:latin typeface="Arial" pitchFamily="34" charset="0"/>
              <a:ea typeface="+mn-ea"/>
              <a:cs typeface="Arial" pitchFamily="34" charset="0"/>
            </a:rPr>
            <a:t> industrial a</a:t>
          </a:r>
          <a:r>
            <a:rPr lang="en-AU" sz="1000" b="0" i="0">
              <a:solidFill>
                <a:schemeClr val="dk1"/>
              </a:solidFill>
              <a:effectLst/>
              <a:latin typeface="Arial" pitchFamily="34" charset="0"/>
              <a:ea typeface="+mn-ea"/>
              <a:cs typeface="Arial" pitchFamily="34" charset="0"/>
            </a:rPr>
            <a:t>verage annual growth </a:t>
          </a:r>
          <a:r>
            <a:rPr lang="en-AU" sz="1000">
              <a:solidFill>
                <a:schemeClr val="dk1"/>
              </a:solidFill>
              <a:effectLst/>
              <a:latin typeface="Arial" pitchFamily="34" charset="0"/>
              <a:ea typeface="+mn-ea"/>
              <a:cs typeface="Arial" pitchFamily="34" charset="0"/>
            </a:rPr>
            <a:t>from 2013–14 to 2022–23 is 2.8% under the high scenario, 2.3% under the medium scenario, and 1.6% under the low scenario.  The high scenario reflects higher energy requirements for large industrial production and additional LNG projects expected to come online in Queensland. The low scenario reflects lower production levels for all major industrial loads under weaker economic conditions.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average annual growth rate from 2013–14 to 2022–23, at 2.3%, is lower than the 2012 forecasts (2.5%). This reflects the closure of the Kurri Kurri smelter in New South Wales and Olympic Dam expansion deferral in South Australia.  Also, in Victoria and New South Wales,</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changes to the classification</a:t>
          </a:r>
          <a:r>
            <a:rPr lang="en-AU" sz="1000" baseline="0">
              <a:solidFill>
                <a:schemeClr val="dk1"/>
              </a:solidFill>
              <a:effectLst/>
              <a:latin typeface="Arial" pitchFamily="34" charset="0"/>
              <a:ea typeface="+mn-ea"/>
              <a:cs typeface="Arial" pitchFamily="34" charset="0"/>
            </a:rPr>
            <a:t> methodology for large industrial loads saw increases in large industrial consumption and corresponding declines in residential and commercial consumption.</a:t>
          </a:r>
          <a:endParaRPr lang="en-AU" sz="1000">
            <a:latin typeface="Arial" pitchFamily="34" charset="0"/>
            <a:cs typeface="Arial" pitchFamily="34" charset="0"/>
          </a:endParaRPr>
        </a:p>
      </xdr:txBody>
    </xdr:sp>
    <xdr:clientData/>
  </xdr:twoCellAnchor>
  <xdr:absoluteAnchor>
    <xdr:pos x="11984690" y="283349"/>
    <xdr:ext cx="5227545" cy="6245677"/>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33030" y="272143"/>
    <xdr:ext cx="7973220" cy="6245677"/>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0.00813</cdr:y>
    </cdr:from>
    <cdr:to>
      <cdr:x>1</cdr:x>
      <cdr:y>0.07811</cdr:y>
    </cdr:to>
    <cdr:sp macro="" textlink="">
      <cdr:nvSpPr>
        <cdr:cNvPr id="2" name="TextBox 1"/>
        <cdr:cNvSpPr txBox="1"/>
      </cdr:nvSpPr>
      <cdr:spPr>
        <a:xfrm xmlns:a="http://schemas.openxmlformats.org/drawingml/2006/main">
          <a:off x="50800" y="50800"/>
          <a:ext cx="528909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large industrial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0.00813</cdr:y>
    </cdr:from>
    <cdr:to>
      <cdr:x>1</cdr:x>
      <cdr:y>0.07811</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large industrial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609599</xdr:colOff>
      <xdr:row>32</xdr:row>
      <xdr:rowOff>4762</xdr:rowOff>
    </xdr:from>
    <xdr:to>
      <xdr:col>30</xdr:col>
      <xdr:colOff>488157</xdr:colOff>
      <xdr:row>48</xdr:row>
      <xdr:rowOff>28576</xdr:rowOff>
    </xdr:to>
    <xdr:sp macro="" textlink="">
      <xdr:nvSpPr>
        <xdr:cNvPr id="2" name="TextBox 1"/>
        <xdr:cNvSpPr txBox="1"/>
      </xdr:nvSpPr>
      <xdr:spPr>
        <a:xfrm>
          <a:off x="3933824" y="6434137"/>
          <a:ext cx="13289758" cy="3719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rooftop PV annual</a:t>
          </a:r>
          <a:r>
            <a:rPr lang="en-AU" sz="1100" b="1" u="sng" baseline="0">
              <a:solidFill>
                <a:schemeClr val="dk1"/>
              </a:solidFill>
              <a:effectLst/>
              <a:latin typeface="Arial" pitchFamily="34" charset="0"/>
              <a:ea typeface="+mn-ea"/>
              <a:cs typeface="Arial" pitchFamily="34" charset="0"/>
            </a:rPr>
            <a:t> energy</a:t>
          </a:r>
          <a:endParaRPr lang="en-AU" sz="1100" b="1" u="sng">
            <a:solidFill>
              <a:schemeClr val="dk1"/>
            </a:solidFill>
            <a:effectLst/>
            <a:latin typeface="Arial" pitchFamily="34" charset="0"/>
            <a:ea typeface="+mn-ea"/>
            <a:cs typeface="Arial" pitchFamily="34" charset="0"/>
          </a:endParaRPr>
        </a:p>
        <a:p>
          <a:endParaRPr lang="en-AU" sz="1000">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Rooftop PV output increased from negligible levels to 2,684 GWh by 2012–13, due to large increases in electricity prices, government incentives including rebates for new systems by way of an STC (small-scale technology certificate) multiplier of no greater than five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as well as high feed-in tariff rates in some NEM regions.</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Growth during the past two years has moderated as a result of the STC multiplier reducing to one, as well as feed-in tariff rates reducing in most NEM regions.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rooftop PV output is 210 GWh (8.5%) above the 2012 NEFR forecast of 2,473 GWh. The reduction</a:t>
          </a:r>
          <a:r>
            <a:rPr lang="en-AU" sz="1000" baseline="0">
              <a:solidFill>
                <a:schemeClr val="dk1"/>
              </a:solidFill>
              <a:effectLst/>
              <a:latin typeface="Arial" pitchFamily="34" charset="0"/>
              <a:ea typeface="+mn-ea"/>
              <a:cs typeface="Arial" pitchFamily="34" charset="0"/>
            </a:rPr>
            <a:t> in feed-in tariffs was most dramatic in Queensland where the tariff was reduced from 44 to 8 c/kWh. </a:t>
          </a:r>
          <a:r>
            <a:rPr lang="en-AU" sz="1000">
              <a:solidFill>
                <a:schemeClr val="dk1"/>
              </a:solidFill>
              <a:effectLst/>
              <a:latin typeface="Arial" pitchFamily="34" charset="0"/>
              <a:ea typeface="+mn-ea"/>
              <a:cs typeface="Arial" pitchFamily="34" charset="0"/>
            </a:rPr>
            <a:t>Queensland has the largest contribution of rooftop PV in the NEM and grew more than forecast in 2012–13 as households rushed</a:t>
          </a:r>
          <a:r>
            <a:rPr lang="en-AU" sz="1000" baseline="0">
              <a:solidFill>
                <a:schemeClr val="dk1"/>
              </a:solidFill>
              <a:effectLst/>
              <a:latin typeface="Arial" pitchFamily="34" charset="0"/>
              <a:ea typeface="+mn-ea"/>
              <a:cs typeface="Arial" pitchFamily="34" charset="0"/>
            </a:rPr>
            <a:t> to install systems before the reduced tariff took effect.  </a:t>
          </a:r>
          <a:r>
            <a:rPr lang="en-AU" sz="1000">
              <a:solidFill>
                <a:schemeClr val="dk1"/>
              </a:solidFill>
              <a:effectLst/>
              <a:latin typeface="Arial" pitchFamily="34" charset="0"/>
              <a:ea typeface="+mn-ea"/>
              <a:cs typeface="Arial" pitchFamily="34" charset="0"/>
            </a:rPr>
            <a:t> </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2017–18: </a:t>
          </a:r>
          <a:r>
            <a:rPr lang="en-AU" sz="1000">
              <a:solidFill>
                <a:schemeClr val="dk1"/>
              </a:solidFill>
              <a:effectLst/>
              <a:latin typeface="Arial" pitchFamily="34" charset="0"/>
              <a:ea typeface="+mn-ea"/>
              <a:cs typeface="Arial" pitchFamily="34" charset="0"/>
            </a:rPr>
            <a:t>Rooftop PV output is forecast to increase by 1,673 GWh to 4,934 GWh</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increase of 10.9%). Growth is primarily driven by a feed-in tariff rate of approximately 8 c/kWh in most NEM regions as well as an STC price of $30. </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2018–19 to 2022–23: </a:t>
          </a:r>
          <a:r>
            <a:rPr lang="en-AU" sz="1000">
              <a:solidFill>
                <a:schemeClr val="dk1"/>
              </a:solidFill>
              <a:effectLst/>
              <a:latin typeface="Arial" pitchFamily="34" charset="0"/>
              <a:ea typeface="+mn-ea"/>
              <a:cs typeface="Arial" pitchFamily="34" charset="0"/>
            </a:rPr>
            <a:t>Rooftop PV output is forecast to increase by 2,614 GWh to 8,097 GWh</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increase of 10.2%). Growth is primarily driven by the continued reduction of the cost of solar PV and ongoing STC rebates.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growth rates are expected to be marginally lower than 2012 forecasts, primarily driven by lower Queensland growth as a result of the long-term consequences of the reduced Queensland feed-in tariff rate from 44 to 8 c/kWh. Growth rates after 2020 are partially driven by an expected decrease in the deeming period for STCs leading to marginally lower rebates for new systems. The medium, high, and low regional annual energy forecasts assume this same PV forecast.</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average annual growth from 2013–14 to 2022–23, at 10.6%, is lower than the 2012 forecasts (13.1%)</a:t>
          </a:r>
          <a:r>
            <a:rPr lang="en-AU" sz="1000" baseline="0">
              <a:solidFill>
                <a:schemeClr val="dk1"/>
              </a:solidFill>
              <a:effectLst/>
              <a:latin typeface="Arial" pitchFamily="34" charset="0"/>
              <a:ea typeface="+mn-ea"/>
              <a:cs typeface="Arial" pitchFamily="34" charset="0"/>
            </a:rPr>
            <a:t> due mainly to reductions in feed-in tariff for all NEM regions except Tasmania. </a:t>
          </a:r>
          <a:r>
            <a:rPr lang="en-AU" sz="1000">
              <a:solidFill>
                <a:schemeClr val="dk1"/>
              </a:solidFill>
              <a:effectLst/>
              <a:latin typeface="Arial" pitchFamily="34" charset="0"/>
              <a:ea typeface="+mn-ea"/>
              <a:cs typeface="Arial" pitchFamily="34" charset="0"/>
            </a:rPr>
            <a:t>Forecasts have increased in the short term due</a:t>
          </a:r>
          <a:r>
            <a:rPr lang="en-AU" sz="1000" baseline="0">
              <a:solidFill>
                <a:schemeClr val="dk1"/>
              </a:solidFill>
              <a:effectLst/>
              <a:latin typeface="Arial" pitchFamily="34" charset="0"/>
              <a:ea typeface="+mn-ea"/>
              <a:cs typeface="Arial" pitchFamily="34" charset="0"/>
            </a:rPr>
            <a:t> to the higher starting point in 2012</a:t>
          </a:r>
          <a:r>
            <a:rPr lang="en-AU" sz="1100">
              <a:solidFill>
                <a:schemeClr val="dk1"/>
              </a:solidFill>
              <a:effectLst/>
              <a:latin typeface="+mn-lt"/>
              <a:ea typeface="+mn-ea"/>
              <a:cs typeface="+mn-cs"/>
            </a:rPr>
            <a:t>–</a:t>
          </a:r>
          <a:r>
            <a:rPr lang="en-AU" sz="1000" baseline="0">
              <a:solidFill>
                <a:schemeClr val="dk1"/>
              </a:solidFill>
              <a:effectLst/>
              <a:latin typeface="Arial" pitchFamily="34" charset="0"/>
              <a:ea typeface="+mn-ea"/>
              <a:cs typeface="Arial" pitchFamily="34" charset="0"/>
            </a:rPr>
            <a:t>13 as households</a:t>
          </a:r>
          <a:r>
            <a:rPr lang="en-AU" sz="1000">
              <a:solidFill>
                <a:schemeClr val="dk1"/>
              </a:solidFill>
              <a:effectLst/>
              <a:latin typeface="Arial" pitchFamily="34" charset="0"/>
              <a:ea typeface="+mn-ea"/>
              <a:cs typeface="Arial" pitchFamily="34" charset="0"/>
            </a:rPr>
            <a:t>. Annual growth is expected to be marginally lower than 2012 primarily driven by lower Queensland growth rates. Despite reduced</a:t>
          </a:r>
          <a:r>
            <a:rPr lang="en-AU" sz="1000" baseline="0">
              <a:solidFill>
                <a:schemeClr val="dk1"/>
              </a:solidFill>
              <a:effectLst/>
              <a:latin typeface="Arial" pitchFamily="34" charset="0"/>
              <a:ea typeface="+mn-ea"/>
              <a:cs typeface="Arial" pitchFamily="34" charset="0"/>
            </a:rPr>
            <a:t> feed-in tariffs, the expected declining system costs and higher STC price </a:t>
          </a:r>
          <a:r>
            <a:rPr lang="en-AU" sz="1000">
              <a:solidFill>
                <a:schemeClr val="dk1"/>
              </a:solidFill>
              <a:effectLst/>
              <a:latin typeface="Arial" pitchFamily="34" charset="0"/>
              <a:ea typeface="+mn-ea"/>
              <a:cs typeface="Arial" pitchFamily="34" charset="0"/>
            </a:rPr>
            <a:t>of $30 compared with $25 in 2012 provide</a:t>
          </a:r>
          <a:r>
            <a:rPr lang="en-AU" sz="1000" baseline="0">
              <a:solidFill>
                <a:schemeClr val="dk1"/>
              </a:solidFill>
              <a:effectLst/>
              <a:latin typeface="Arial" pitchFamily="34" charset="0"/>
              <a:ea typeface="+mn-ea"/>
              <a:cs typeface="Arial" pitchFamily="34" charset="0"/>
            </a:rPr>
            <a:t> underlying support for ongoing growth in rooftop PV</a:t>
          </a:r>
          <a:r>
            <a:rPr lang="en-AU" sz="1000">
              <a:solidFill>
                <a:schemeClr val="dk1"/>
              </a:solidFill>
              <a:effectLst/>
              <a:latin typeface="Arial" pitchFamily="34" charset="0"/>
              <a:ea typeface="+mn-ea"/>
              <a:cs typeface="Arial" pitchFamily="34" charset="0"/>
            </a:rPr>
            <a:t>. </a:t>
          </a:r>
        </a:p>
      </xdr:txBody>
    </xdr:sp>
    <xdr:clientData/>
  </xdr:twoCellAnchor>
  <xdr:absoluteAnchor>
    <xdr:pos x="11967882" y="261938"/>
    <xdr:ext cx="5218333" cy="5869781"/>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29062" y="261937"/>
    <xdr:ext cx="7893843" cy="5893594"/>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0.00865</cdr:y>
    </cdr:from>
    <cdr:to>
      <cdr:x>1</cdr:x>
      <cdr:y>0.08311</cdr:y>
    </cdr:to>
    <cdr:sp macro="" textlink="">
      <cdr:nvSpPr>
        <cdr:cNvPr id="2" name="TextBox 1"/>
        <cdr:cNvSpPr txBox="1"/>
      </cdr:nvSpPr>
      <cdr:spPr>
        <a:xfrm xmlns:a="http://schemas.openxmlformats.org/drawingml/2006/main">
          <a:off x="50800" y="50800"/>
          <a:ext cx="5230356"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rooftop PV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0.00862</cdr:y>
    </cdr:from>
    <cdr:to>
      <cdr:x>1</cdr:x>
      <cdr:y>0.08277</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rooftop PV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607217</xdr:colOff>
      <xdr:row>32</xdr:row>
      <xdr:rowOff>0</xdr:rowOff>
    </xdr:from>
    <xdr:to>
      <xdr:col>30</xdr:col>
      <xdr:colOff>500062</xdr:colOff>
      <xdr:row>43</xdr:row>
      <xdr:rowOff>139212</xdr:rowOff>
    </xdr:to>
    <xdr:sp macro="" textlink="">
      <xdr:nvSpPr>
        <xdr:cNvPr id="2" name="TextBox 1"/>
        <xdr:cNvSpPr txBox="1"/>
      </xdr:nvSpPr>
      <xdr:spPr>
        <a:xfrm>
          <a:off x="3918986" y="6315808"/>
          <a:ext cx="13271807" cy="3018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energy efficiency annual energy</a:t>
          </a:r>
          <a:endParaRPr lang="en-AU" sz="1100">
            <a:solidFill>
              <a:schemeClr val="dk1"/>
            </a:solidFill>
            <a:effectLst/>
            <a:latin typeface="Arial" pitchFamily="34" charset="0"/>
            <a:ea typeface="+mn-ea"/>
            <a:cs typeface="Arial" pitchFamily="34" charset="0"/>
          </a:endParaRP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The energy efficiency (EE) forecast represents the additional impact of EE measures above the trend included in the historical data (which is used to develop the residential and commercial* forecast). The medium, high, and low regional annual energy forecasts assume the same EE forecast.</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The EE annual energy impact is forecast to increase to 8,048 GWh by 2017–18, and to 11,874 GWh by 2022–23. </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The 2013 forecast average annual growth rate from 2013–14 to 2022–23, at 15.5%, is higher than</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the 2012 forecasts (13.5%), and together with the higher 2013-14 starting point (3,242 GWh instead of 2,354 GWh) results in a 2013 forecast EE impact of approximately 1.4 times the 2012 forecasts.</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This increase mainly reflects this year’s forecast including all federal schemes targeting the building stock, such as Energy Efficiency in Government Operations program, Building Code of Australia (BCA) 2006 and 2010 regulations for commercial buildings, and BCA star ratings for the residential housing sector. The impact of this by jurisdiction will vary primarily depending on the extent electricity is used for heating or cooling purposes. </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The new accounting for the EE impact of building regulations significantly impacts on residential and commercial* annual energy as better insulation reduces cooling loads during the hot summers. Schemes that improve electric hot water heater energy efficiency also reduce residential and commercial* annual energy.</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Revised EE data for programs targeting appliances has also led to minor forecast adjustments.</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*Includes</a:t>
          </a:r>
          <a:r>
            <a:rPr lang="en-AU" sz="1000" baseline="0">
              <a:solidFill>
                <a:schemeClr val="dk1"/>
              </a:solidFill>
              <a:effectLst/>
              <a:latin typeface="Arial" pitchFamily="34" charset="0"/>
              <a:ea typeface="+mn-ea"/>
              <a:cs typeface="Arial" pitchFamily="34" charset="0"/>
            </a:rPr>
            <a:t> light industrial</a:t>
          </a:r>
          <a:endParaRPr lang="en-AU" sz="1000">
            <a:solidFill>
              <a:schemeClr val="dk1"/>
            </a:solidFill>
            <a:effectLst/>
            <a:latin typeface="Arial" pitchFamily="34" charset="0"/>
            <a:ea typeface="+mn-ea"/>
            <a:cs typeface="Arial" pitchFamily="34" charset="0"/>
          </a:endParaRPr>
        </a:p>
      </xdr:txBody>
    </xdr:sp>
    <xdr:clientData/>
  </xdr:twoCellAnchor>
  <xdr:absoluteAnchor>
    <xdr:pos x="11989594" y="259190"/>
    <xdr:ext cx="5220434" cy="584871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05250" y="273843"/>
    <xdr:ext cx="7917655" cy="5845969"/>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cdr:x>
      <cdr:y>0.00869</cdr:y>
    </cdr:from>
    <cdr:to>
      <cdr:x>1</cdr:x>
      <cdr:y>0.08341</cdr:y>
    </cdr:to>
    <cdr:sp macro="" textlink="">
      <cdr:nvSpPr>
        <cdr:cNvPr id="2" name="TextBox 1"/>
        <cdr:cNvSpPr txBox="1"/>
      </cdr:nvSpPr>
      <cdr:spPr>
        <a:xfrm xmlns:a="http://schemas.openxmlformats.org/drawingml/2006/main">
          <a:off x="50800" y="50800"/>
          <a:ext cx="5309381"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cdr:cNvSpPr/>
      </cdr:nvSpPr>
      <cdr:spPr>
        <a:xfrm xmlns:a="http://schemas.openxmlformats.org/drawingml/2006/main">
          <a:off x="-23639319" y="-164523"/>
          <a:ext cx="0" cy="0"/>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0.20873</cdr:y>
    </cdr:from>
    <cdr:to>
      <cdr:x>0.02388</cdr:x>
      <cdr:y>0.65499</cdr:y>
    </cdr:to>
    <cdr:sp macro="" textlink="">
      <cdr:nvSpPr>
        <cdr:cNvPr id="2" name="TextBox 1"/>
        <cdr:cNvSpPr txBox="1"/>
      </cdr:nvSpPr>
      <cdr:spPr>
        <a:xfrm xmlns:a="http://schemas.openxmlformats.org/drawingml/2006/main">
          <a:off x="0" y="1062049"/>
          <a:ext cx="256994" cy="2270637"/>
        </a:xfrm>
        <a:prstGeom xmlns:a="http://schemas.openxmlformats.org/drawingml/2006/main" prst="rect">
          <a:avLst/>
        </a:prstGeom>
      </cdr:spPr>
      <cdr:txBody>
        <a:bodyPr xmlns:a="http://schemas.openxmlformats.org/drawingml/2006/main" vertOverflow="clip" vert="vert270" wrap="square" lIns="46800" tIns="46800" rIns="46800" bIns="46800" rtlCol="0">
          <a:spAutoFit/>
        </a:bodyPr>
        <a:lstStyle xmlns:a="http://schemas.openxmlformats.org/drawingml/2006/main"/>
        <a:p xmlns:a="http://schemas.openxmlformats.org/drawingml/2006/main">
          <a:r>
            <a:rPr lang="en-AU" sz="1100" b="1">
              <a:solidFill>
                <a:srgbClr val="000000"/>
              </a:solidFill>
              <a:latin typeface="Arial"/>
              <a:cs typeface="Arial" pitchFamily="34" charset="0"/>
            </a:rPr>
            <a:t>Annual energy segments (GWh)</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0.00869</cdr:y>
    </cdr:from>
    <cdr:to>
      <cdr:x>1</cdr:x>
      <cdr:y>0.08345</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1.xml><?xml version="1.0" encoding="utf-8"?>
<xdr:wsDr xmlns:xdr="http://schemas.openxmlformats.org/drawingml/2006/spreadsheetDrawing" xmlns:a="http://schemas.openxmlformats.org/drawingml/2006/main">
  <xdr:twoCellAnchor>
    <xdr:from>
      <xdr:col>8</xdr:col>
      <xdr:colOff>607217</xdr:colOff>
      <xdr:row>32</xdr:row>
      <xdr:rowOff>1</xdr:rowOff>
    </xdr:from>
    <xdr:to>
      <xdr:col>30</xdr:col>
      <xdr:colOff>500062</xdr:colOff>
      <xdr:row>44</xdr:row>
      <xdr:rowOff>123825</xdr:rowOff>
    </xdr:to>
    <xdr:sp macro="" textlink="">
      <xdr:nvSpPr>
        <xdr:cNvPr id="2" name="TextBox 1"/>
        <xdr:cNvSpPr txBox="1"/>
      </xdr:nvSpPr>
      <xdr:spPr>
        <a:xfrm>
          <a:off x="3969542" y="6362701"/>
          <a:ext cx="13304045" cy="3171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small non-scheduled</a:t>
          </a:r>
          <a:r>
            <a:rPr lang="en-AU" sz="1100" b="1" u="sng" baseline="0">
              <a:solidFill>
                <a:schemeClr val="dk1"/>
              </a:solidFill>
              <a:effectLst/>
              <a:latin typeface="Arial" pitchFamily="34" charset="0"/>
              <a:ea typeface="+mn-ea"/>
              <a:cs typeface="Arial" pitchFamily="34" charset="0"/>
            </a:rPr>
            <a:t> </a:t>
          </a:r>
          <a:r>
            <a:rPr lang="en-AU" sz="1100" b="1" u="sng">
              <a:solidFill>
                <a:schemeClr val="dk1"/>
              </a:solidFill>
              <a:effectLst/>
              <a:latin typeface="Arial" pitchFamily="34" charset="0"/>
              <a:ea typeface="+mn-ea"/>
              <a:cs typeface="Arial" pitchFamily="34" charset="0"/>
            </a:rPr>
            <a:t>generation annual energy</a:t>
          </a:r>
          <a:endParaRPr lang="en-AU" sz="1100">
            <a:solidFill>
              <a:schemeClr val="dk1"/>
            </a:solidFill>
            <a:effectLst/>
            <a:latin typeface="Arial" pitchFamily="34" charset="0"/>
            <a:ea typeface="+mn-ea"/>
            <a:cs typeface="Arial" pitchFamily="34" charset="0"/>
          </a:endParaRPr>
        </a:p>
        <a:p>
          <a:endParaRPr lang="en-AU" sz="10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Small non-scheduled generation annual energy  (SNSG) output increased by 860 GWh to 3,086 GWh (an average annual growth rate of 8.5%).</a:t>
          </a:r>
        </a:p>
        <a:p>
          <a:endParaRPr lang="en-AU" sz="10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SNSG output,</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at 3,086 GWh, is 18.9% higher than the 2012 forecast (2,595 GWh). This reflects the change in SNSG methodology. (See 'Change in SNSG methodology' below).</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2022–23: </a:t>
          </a:r>
          <a:r>
            <a:rPr lang="en-AU" sz="1000">
              <a:solidFill>
                <a:schemeClr val="dk1"/>
              </a:solidFill>
              <a:effectLst/>
              <a:latin typeface="Arial" pitchFamily="34" charset="0"/>
              <a:ea typeface="+mn-ea"/>
              <a:cs typeface="Arial" pitchFamily="34" charset="0"/>
            </a:rPr>
            <a:t>SNSG remains unchanged at 3,167 GWh during the entire 10-year forecasting period. Most large projects are expected to register as semi-scheduled rather than non-scheduled. This contributes to relatively low-to-medium projected growth in non-scheduled energy, capacity, and contribution to summer maximum demand.</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high, medium, and low forecasts: </a:t>
          </a:r>
          <a:r>
            <a:rPr lang="en-AU" sz="1000">
              <a:solidFill>
                <a:schemeClr val="dk1"/>
              </a:solidFill>
              <a:effectLst/>
              <a:latin typeface="Arial" pitchFamily="34" charset="0"/>
              <a:ea typeface="+mn-ea"/>
              <a:cs typeface="Arial" pitchFamily="34" charset="0"/>
            </a:rPr>
            <a:t>SNSG output is higher under the high scenario, reflecting increased interest in investing in SNSG under high economic growth conditions.</a:t>
          </a:r>
          <a:r>
            <a:rPr lang="en-AU" sz="1000" baseline="0">
              <a:solidFill>
                <a:schemeClr val="dk1"/>
              </a:solidFill>
              <a:effectLst/>
              <a:latin typeface="Arial" pitchFamily="34" charset="0"/>
              <a:ea typeface="+mn-ea"/>
              <a:cs typeface="Arial" pitchFamily="34" charset="0"/>
            </a:rPr>
            <a:t> In all regions except NSW, the medium and low scenarios are identical.  However, in NSW the low scenario is 81 GWh lower than the medium scenario. </a:t>
          </a:r>
          <a:endParaRPr lang="en-AU" sz="1000" b="0" u="none">
            <a:solidFill>
              <a:sysClr val="windowText" lastClr="000000"/>
            </a:solidFill>
            <a:effectLst/>
            <a:latin typeface="Arial" pitchFamily="34" charset="0"/>
            <a:ea typeface="+mn-ea"/>
            <a:cs typeface="Arial" pitchFamily="34" charset="0"/>
          </a:endParaRP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shows no growth in the annual output from 2013–14 to 2022–23, decreasing</a:t>
          </a:r>
          <a:r>
            <a:rPr lang="en-AU" sz="1000" baseline="0">
              <a:solidFill>
                <a:schemeClr val="dk1"/>
              </a:solidFill>
              <a:effectLst/>
              <a:latin typeface="Arial" pitchFamily="34" charset="0"/>
              <a:ea typeface="+mn-ea"/>
              <a:cs typeface="Arial" pitchFamily="34" charset="0"/>
            </a:rPr>
            <a:t> form the 2012 forecast average annual growth rate of </a:t>
          </a:r>
          <a:r>
            <a:rPr lang="en-AU" sz="1000">
              <a:solidFill>
                <a:schemeClr val="dk1"/>
              </a:solidFill>
              <a:effectLst/>
              <a:latin typeface="Arial" pitchFamily="34" charset="0"/>
              <a:ea typeface="+mn-ea"/>
              <a:cs typeface="Arial" pitchFamily="34" charset="0"/>
            </a:rPr>
            <a:t>3.4%. This difference reflects the change from a modelled growth rate for the 2012 forecast to a forecast growth rate based on data and information about potential new connections for the 2013 forecast. (See 'Change in SNSG methodology' below).</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Change in SNSG methodology:</a:t>
          </a:r>
          <a:r>
            <a:rPr lang="en-AU" sz="1000">
              <a:solidFill>
                <a:schemeClr val="dk1"/>
              </a:solidFill>
              <a:effectLst/>
              <a:latin typeface="Arial" pitchFamily="34" charset="0"/>
              <a:ea typeface="+mn-ea"/>
              <a:cs typeface="Arial" pitchFamily="34" charset="0"/>
            </a:rPr>
            <a:t> The 2013 methodology is based on SNSG installed capacity and historical output data, and information about potential new connections under each scenario. In 2012 the forecast modelled a single growth pattern, which was used for all scenarios. </a:t>
          </a:r>
          <a:endParaRPr lang="en-AU" sz="1000">
            <a:latin typeface="Arial" pitchFamily="34" charset="0"/>
            <a:cs typeface="Arial" pitchFamily="34" charset="0"/>
          </a:endParaRPr>
        </a:p>
      </xdr:txBody>
    </xdr:sp>
    <xdr:clientData/>
  </xdr:twoCellAnchor>
  <xdr:absoluteAnchor>
    <xdr:pos x="12096750" y="259188"/>
    <xdr:ext cx="5137090" cy="5812999"/>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52874" y="261938"/>
    <xdr:ext cx="7893845" cy="58102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9.02056E-17</cdr:x>
      <cdr:y>0.00874</cdr:y>
    </cdr:from>
    <cdr:to>
      <cdr:x>1</cdr:x>
      <cdr:y>0.08342</cdr:y>
    </cdr:to>
    <cdr:sp macro="" textlink="">
      <cdr:nvSpPr>
        <cdr:cNvPr id="2" name="TextBox 1"/>
        <cdr:cNvSpPr txBox="1"/>
      </cdr:nvSpPr>
      <cdr:spPr>
        <a:xfrm xmlns:a="http://schemas.openxmlformats.org/drawingml/2006/main">
          <a:off x="50800" y="50800"/>
          <a:ext cx="5137090"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small non-scheduled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0.00874</cdr:y>
    </cdr:from>
    <cdr:to>
      <cdr:x>1</cdr:x>
      <cdr:y>0.08346</cdr:y>
    </cdr:to>
    <cdr:sp macro="" textlink="">
      <cdr:nvSpPr>
        <cdr:cNvPr id="2" name="TextBox 1"/>
        <cdr:cNvSpPr txBox="1"/>
      </cdr:nvSpPr>
      <cdr:spPr>
        <a:xfrm xmlns:a="http://schemas.openxmlformats.org/drawingml/2006/main">
          <a:off x="50800" y="50800"/>
          <a:ext cx="8170069"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small non-scheduled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607218</xdr:colOff>
      <xdr:row>32</xdr:row>
      <xdr:rowOff>0</xdr:rowOff>
    </xdr:from>
    <xdr:to>
      <xdr:col>30</xdr:col>
      <xdr:colOff>464342</xdr:colOff>
      <xdr:row>45</xdr:row>
      <xdr:rowOff>163284</xdr:rowOff>
    </xdr:to>
    <xdr:sp macro="" textlink="">
      <xdr:nvSpPr>
        <xdr:cNvPr id="2" name="TextBox 1"/>
        <xdr:cNvSpPr txBox="1"/>
      </xdr:nvSpPr>
      <xdr:spPr>
        <a:xfrm>
          <a:off x="3940968" y="6226969"/>
          <a:ext cx="13215937" cy="3425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transmission losses annual energy</a:t>
          </a:r>
          <a:endParaRPr lang="en-AU" sz="1100">
            <a:solidFill>
              <a:schemeClr val="dk1"/>
            </a:solidFill>
            <a:effectLst/>
            <a:latin typeface="Arial" pitchFamily="34" charset="0"/>
            <a:ea typeface="+mn-ea"/>
            <a:cs typeface="Arial" pitchFamily="34" charset="0"/>
          </a:endParaRP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Transmission losses are calculated as a function of energy sent through the transmission system. Any changes in transmission losses between years will result from changes in native annual energy and generation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Transmission losses increased by 19 GWh to 5,276 GWh (an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growth rate of 0.1%), despite an native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reduction of 1.1%. This reflects revisions to the transmission loss model for changed generation and transmission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transmission losses is 5,276 GWh, which is 3.8% higher than the 2012 forecast of</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5,171 GWh, despite native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energy being 1.1% lower than the 2012 forecast. This reflects revisions to the transmission loss model for changed generation and transmission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2017–18: </a:t>
          </a:r>
          <a:r>
            <a:rPr lang="en-AU" sz="1000">
              <a:solidFill>
                <a:schemeClr val="dk1"/>
              </a:solidFill>
              <a:effectLst/>
              <a:latin typeface="Arial" pitchFamily="34" charset="0"/>
              <a:ea typeface="+mn-ea"/>
              <a:cs typeface="Arial" pitchFamily="34" charset="0"/>
            </a:rPr>
            <a:t>Transmission losses are forecast to increase by 472 GWh to 5,774 GWh</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 average annual growth rate of 2.2%). This reflects native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average annual energy growth of 1.9%.</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2018–19 to 2022–23: </a:t>
          </a:r>
          <a:r>
            <a:rPr lang="en-AU" sz="1000">
              <a:solidFill>
                <a:schemeClr val="dk1"/>
              </a:solidFill>
              <a:effectLst/>
              <a:latin typeface="Arial" pitchFamily="34" charset="0"/>
              <a:ea typeface="+mn-ea"/>
              <a:cs typeface="Arial" pitchFamily="34" charset="0"/>
            </a:rPr>
            <a:t>Transmission losses are forecast to increase by 209 GWh to 6,053 GWh (an average annual growth</a:t>
          </a:r>
          <a:r>
            <a:rPr lang="en-AU" sz="1000" baseline="0">
              <a:solidFill>
                <a:schemeClr val="dk1"/>
              </a:solidFill>
              <a:effectLst/>
              <a:latin typeface="Arial" pitchFamily="34" charset="0"/>
              <a:ea typeface="+mn-ea"/>
              <a:cs typeface="Arial" pitchFamily="34" charset="0"/>
            </a:rPr>
            <a:t> rate </a:t>
          </a:r>
          <a:r>
            <a:rPr lang="en-AU" sz="1000">
              <a:solidFill>
                <a:schemeClr val="dk1"/>
              </a:solidFill>
              <a:effectLst/>
              <a:latin typeface="Arial" pitchFamily="34" charset="0"/>
              <a:ea typeface="+mn-ea"/>
              <a:cs typeface="Arial" pitchFamily="34" charset="0"/>
            </a:rPr>
            <a:t>of 0.9%). This reflects native average annual energy growth of 0.8% and changing annual energy and generation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high, medium, and low forecasts: </a:t>
          </a:r>
          <a:r>
            <a:rPr lang="en-AU" sz="1000">
              <a:solidFill>
                <a:schemeClr val="dk1"/>
              </a:solidFill>
              <a:effectLst/>
              <a:latin typeface="Arial" pitchFamily="34" charset="0"/>
              <a:ea typeface="+mn-ea"/>
              <a:cs typeface="Arial" pitchFamily="34" charset="0"/>
            </a:rPr>
            <a:t>Average annual growth of transmission losses from 2013–14 to 2022–23 is 1.8% under the high scenario, 1.5% under the medium scenario, and 0.9% under the low scenario.  The high scenario reflects higher native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energy growth (high: 1.6%, medium: 1.3%). The low scenario reflects lower native average annual energy growth (low: 0.8%, medium: 1.3%).</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average annual growth rate from 2013–14 to 2022–23, at 1.5%, is materially unchanged from the 2012 forecasts (1.8%), despite higher native annual energy growth (2013 NEFR: 1.3%. 2012</a:t>
          </a:r>
          <a:r>
            <a:rPr lang="en-AU" sz="1000" baseline="0">
              <a:solidFill>
                <a:schemeClr val="dk1"/>
              </a:solidFill>
              <a:effectLst/>
              <a:latin typeface="Arial" pitchFamily="34" charset="0"/>
              <a:ea typeface="+mn-ea"/>
              <a:cs typeface="Arial" pitchFamily="34" charset="0"/>
            </a:rPr>
            <a:t> NEFR</a:t>
          </a:r>
          <a:r>
            <a:rPr lang="en-AU" sz="1000">
              <a:solidFill>
                <a:schemeClr val="dk1"/>
              </a:solidFill>
              <a:effectLst/>
              <a:latin typeface="Arial" pitchFamily="34" charset="0"/>
              <a:ea typeface="+mn-ea"/>
              <a:cs typeface="Arial" pitchFamily="34" charset="0"/>
            </a:rPr>
            <a:t>: 1.5%). This reflects revisions to the transmission loss model for changed generation and transmission patterns.</a:t>
          </a:r>
          <a:endParaRPr lang="en-AU" sz="1000">
            <a:latin typeface="Arial" pitchFamily="34" charset="0"/>
            <a:cs typeface="Arial" pitchFamily="34" charset="0"/>
          </a:endParaRPr>
        </a:p>
      </xdr:txBody>
    </xdr:sp>
    <xdr:clientData/>
  </xdr:twoCellAnchor>
  <xdr:absoluteAnchor>
    <xdr:pos x="12096749" y="259189"/>
    <xdr:ext cx="5100206" cy="576753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40969" y="273843"/>
    <xdr:ext cx="7893844" cy="5786437"/>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0.00996</cdr:x>
      <cdr:y>0.00881</cdr:y>
    </cdr:from>
    <cdr:to>
      <cdr:x>0.99977</cdr:x>
      <cdr:y>0.08408</cdr:y>
    </cdr:to>
    <cdr:sp macro="" textlink="">
      <cdr:nvSpPr>
        <cdr:cNvPr id="2" name="TextBox 1"/>
        <cdr:cNvSpPr txBox="1"/>
      </cdr:nvSpPr>
      <cdr:spPr>
        <a:xfrm xmlns:a="http://schemas.openxmlformats.org/drawingml/2006/main">
          <a:off x="50800" y="50800"/>
          <a:ext cx="5048251"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a:t>
          </a:r>
          <a:r>
            <a:rPr lang="en-AU" sz="1100" b="1" baseline="0">
              <a:latin typeface="Arial" pitchFamily="34" charset="0"/>
              <a:cs typeface="Arial" pitchFamily="34" charset="0"/>
            </a:rPr>
            <a:t> transmission losses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0.00878</cdr:y>
    </cdr:from>
    <cdr:to>
      <cdr:x>1</cdr:x>
      <cdr:y>0.08381</cdr:y>
    </cdr:to>
    <cdr:sp macro="" textlink="">
      <cdr:nvSpPr>
        <cdr:cNvPr id="2" name="TextBox 1"/>
        <cdr:cNvSpPr txBox="1"/>
      </cdr:nvSpPr>
      <cdr:spPr>
        <a:xfrm xmlns:a="http://schemas.openxmlformats.org/drawingml/2006/main">
          <a:off x="50800" y="50800"/>
          <a:ext cx="8181695"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a:t>
          </a:r>
          <a:r>
            <a:rPr lang="en-AU" sz="1100" b="1" baseline="0">
              <a:latin typeface="Arial" pitchFamily="34" charset="0"/>
              <a:cs typeface="Arial" pitchFamily="34" charset="0"/>
            </a:rPr>
            <a:t> transmission losses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7.xml><?xml version="1.0" encoding="utf-8"?>
<xdr:wsDr xmlns:xdr="http://schemas.openxmlformats.org/drawingml/2006/spreadsheetDrawing" xmlns:a="http://schemas.openxmlformats.org/drawingml/2006/main">
  <xdr:twoCellAnchor>
    <xdr:from>
      <xdr:col>8</xdr:col>
      <xdr:colOff>595313</xdr:colOff>
      <xdr:row>32</xdr:row>
      <xdr:rowOff>190501</xdr:rowOff>
    </xdr:from>
    <xdr:to>
      <xdr:col>30</xdr:col>
      <xdr:colOff>488155</xdr:colOff>
      <xdr:row>46</xdr:row>
      <xdr:rowOff>107157</xdr:rowOff>
    </xdr:to>
    <xdr:sp macro="" textlink="">
      <xdr:nvSpPr>
        <xdr:cNvPr id="2" name="TextBox 1"/>
        <xdr:cNvSpPr txBox="1"/>
      </xdr:nvSpPr>
      <xdr:spPr>
        <a:xfrm>
          <a:off x="3929063" y="6369845"/>
          <a:ext cx="13251655" cy="3345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auxiliary loads annual energy</a:t>
          </a:r>
          <a:endParaRPr lang="en-AU" sz="1100">
            <a:solidFill>
              <a:schemeClr val="dk1"/>
            </a:solidFill>
            <a:effectLst/>
            <a:latin typeface="Arial" pitchFamily="34" charset="0"/>
            <a:ea typeface="+mn-ea"/>
            <a:cs typeface="Arial" pitchFamily="34" charset="0"/>
          </a:endParaRP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Auxiliary loads are calculated as a function of the energy produced by particular generation plants, and any changes reflect those in native annual energy and generation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Auxiliary loads decreased by 1,568 GWh to 12,675 GWh (an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decrease of 2.9%).</a:t>
          </a:r>
          <a:r>
            <a:rPr lang="en-AU" sz="1000" baseline="0">
              <a:solidFill>
                <a:schemeClr val="dk1"/>
              </a:solidFill>
              <a:effectLst/>
              <a:latin typeface="Arial" pitchFamily="34" charset="0"/>
              <a:ea typeface="+mn-ea"/>
              <a:cs typeface="Arial" pitchFamily="34" charset="0"/>
            </a:rPr>
            <a:t> This reflects a </a:t>
          </a:r>
          <a:r>
            <a:rPr lang="en-AU" sz="1000">
              <a:solidFill>
                <a:schemeClr val="dk1"/>
              </a:solidFill>
              <a:effectLst/>
              <a:latin typeface="Arial" pitchFamily="34" charset="0"/>
              <a:ea typeface="+mn-ea"/>
              <a:cs typeface="Arial" pitchFamily="34" charset="0"/>
            </a:rPr>
            <a:t>reduction in native annual energy and changes to generation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auxiliary loads is 12,675 GWh, which is 390 GWh (3.0%) lower than the 2012 forecast of 13,105 GWh. This reflects native annual energy that is 1.1% below the 2012 forecast and some changes to generation patterns.</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2017–18: </a:t>
          </a:r>
          <a:r>
            <a:rPr lang="en-AU" sz="1000">
              <a:solidFill>
                <a:schemeClr val="dk1"/>
              </a:solidFill>
              <a:effectLst/>
              <a:latin typeface="Arial" pitchFamily="34" charset="0"/>
              <a:ea typeface="+mn-ea"/>
              <a:cs typeface="Arial" pitchFamily="34" charset="0"/>
            </a:rPr>
            <a:t>Auxiliary loads are forecast to decrease by 410 GWh to 12,308 GWh (an average annual decrease of 0.8%) due to changes in the generation mix associated with decreases in coal generation being replaced by generation from gas and renewables, particularly</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in South Australia, Victoria and Tasmania.</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2018–19 to 2022–23: </a:t>
          </a:r>
          <a:r>
            <a:rPr lang="en-AU" sz="1000">
              <a:solidFill>
                <a:schemeClr val="dk1"/>
              </a:solidFill>
              <a:effectLst/>
              <a:latin typeface="Arial" pitchFamily="34" charset="0"/>
              <a:ea typeface="+mn-ea"/>
              <a:cs typeface="Arial" pitchFamily="34" charset="0"/>
            </a:rPr>
            <a:t>Auxiliary loads are forecast to decrease by 156 GWh to 12,274 GWh (an average annual decrease of 0.3%). The rate of decline is moderated by coal generation slightly increasing in the long term.</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high, medium, and low forecasts: </a:t>
          </a:r>
          <a:r>
            <a:rPr lang="en-AU" sz="1000">
              <a:solidFill>
                <a:schemeClr val="dk1"/>
              </a:solidFill>
              <a:effectLst/>
              <a:latin typeface="Arial" pitchFamily="34" charset="0"/>
              <a:ea typeface="+mn-ea"/>
              <a:cs typeface="Arial" pitchFamily="34" charset="0"/>
            </a:rPr>
            <a:t>While</a:t>
          </a:r>
          <a:r>
            <a:rPr lang="en-AU" sz="1000" b="1">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auxiliary load average</a:t>
          </a:r>
          <a:r>
            <a:rPr lang="en-AU" sz="1000" baseline="0">
              <a:solidFill>
                <a:schemeClr val="dk1"/>
              </a:solidFill>
              <a:effectLst/>
              <a:latin typeface="Arial" pitchFamily="34" charset="0"/>
              <a:ea typeface="+mn-ea"/>
              <a:cs typeface="Arial" pitchFamily="34" charset="0"/>
            </a:rPr>
            <a:t> </a:t>
          </a:r>
          <a:r>
            <a:rPr lang="en-AU" sz="1000">
              <a:solidFill>
                <a:schemeClr val="dk1"/>
              </a:solidFill>
              <a:effectLst/>
              <a:latin typeface="Arial" pitchFamily="34" charset="0"/>
              <a:ea typeface="+mn-ea"/>
              <a:cs typeface="Arial" pitchFamily="34" charset="0"/>
            </a:rPr>
            <a:t>annual energy increases from 2013–14 to 2022–23 remain stable under the high scenario, they decrease by 0.4% under the medium scenario and 1.0% under the low scenario. This reflects higher native annual energy growth of 1.6% (high), 1.3% (medium), and 0.8% (low).</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shows an average annual decrease from 2013–14 to 2022–23 of 0.4%. The 2012 forecasts showed a 0.6% average</a:t>
          </a:r>
          <a:r>
            <a:rPr lang="en-AU" sz="1000" baseline="0">
              <a:solidFill>
                <a:schemeClr val="dk1"/>
              </a:solidFill>
              <a:effectLst/>
              <a:latin typeface="Arial" pitchFamily="34" charset="0"/>
              <a:ea typeface="+mn-ea"/>
              <a:cs typeface="Arial" pitchFamily="34" charset="0"/>
            </a:rPr>
            <a:t> annual </a:t>
          </a:r>
          <a:r>
            <a:rPr lang="en-AU" sz="1000">
              <a:solidFill>
                <a:schemeClr val="dk1"/>
              </a:solidFill>
              <a:effectLst/>
              <a:latin typeface="Arial" pitchFamily="34" charset="0"/>
              <a:ea typeface="+mn-ea"/>
              <a:cs typeface="Arial" pitchFamily="34" charset="0"/>
            </a:rPr>
            <a:t>increase. This reflects lower native average annual energy growth (2013 NEFR: 1.3%. 2012 NEFR: 1.5%), and revisions to the auxiliary load model for changed generation patterns.</a:t>
          </a:r>
        </a:p>
      </xdr:txBody>
    </xdr:sp>
    <xdr:clientData/>
  </xdr:twoCellAnchor>
  <xdr:absoluteAnchor>
    <xdr:pos x="11941968" y="259190"/>
    <xdr:ext cx="5303777" cy="5753466"/>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40966" y="261936"/>
    <xdr:ext cx="7881939" cy="57507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cdr:x>
      <cdr:y>0.00883</cdr:y>
    </cdr:from>
    <cdr:to>
      <cdr:x>1</cdr:x>
      <cdr:y>0.08429</cdr:y>
    </cdr:to>
    <cdr:sp macro="" textlink="">
      <cdr:nvSpPr>
        <cdr:cNvPr id="2" name="TextBox 1"/>
        <cdr:cNvSpPr txBox="1"/>
      </cdr:nvSpPr>
      <cdr:spPr>
        <a:xfrm xmlns:a="http://schemas.openxmlformats.org/drawingml/2006/main">
          <a:off x="50800" y="50800"/>
          <a:ext cx="5303777"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a:t>
          </a:r>
          <a:r>
            <a:rPr lang="en-AU" sz="1100" b="1" baseline="0">
              <a:latin typeface="Arial" pitchFamily="34" charset="0"/>
              <a:cs typeface="Arial" pitchFamily="34" charset="0"/>
            </a:rPr>
            <a:t> auxiliary loads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0.00883</cdr:y>
    </cdr:from>
    <cdr:to>
      <cdr:x>1</cdr:x>
      <cdr:y>0.08433</cdr:y>
    </cdr:to>
    <cdr:sp macro="" textlink="">
      <cdr:nvSpPr>
        <cdr:cNvPr id="2" name="TextBox 1"/>
        <cdr:cNvSpPr txBox="1"/>
      </cdr:nvSpPr>
      <cdr:spPr>
        <a:xfrm xmlns:a="http://schemas.openxmlformats.org/drawingml/2006/main">
          <a:off x="50800" y="50800"/>
          <a:ext cx="8180993"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a:t>
          </a:r>
          <a:r>
            <a:rPr lang="en-AU" sz="1100" b="1" baseline="0">
              <a:latin typeface="Arial" pitchFamily="34" charset="0"/>
              <a:cs typeface="Arial" pitchFamily="34" charset="0"/>
            </a:rPr>
            <a:t> auxiliary loads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88755</xdr:colOff>
      <xdr:row>30</xdr:row>
      <xdr:rowOff>141791</xdr:rowOff>
    </xdr:from>
    <xdr:to>
      <xdr:col>30</xdr:col>
      <xdr:colOff>505474</xdr:colOff>
      <xdr:row>56</xdr:row>
      <xdr:rowOff>17317</xdr:rowOff>
    </xdr:to>
    <xdr:sp macro="" textlink="">
      <xdr:nvSpPr>
        <xdr:cNvPr id="2" name="TextBox 1"/>
        <xdr:cNvSpPr txBox="1"/>
      </xdr:nvSpPr>
      <xdr:spPr>
        <a:xfrm>
          <a:off x="3690937" y="6237791"/>
          <a:ext cx="13751719" cy="4984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native annual energy </a:t>
          </a:r>
        </a:p>
        <a:p>
          <a:endParaRPr lang="en-AU" sz="800">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Residential and commerical consumption per capita: </a:t>
          </a:r>
          <a:r>
            <a:rPr lang="en-AU" sz="900">
              <a:solidFill>
                <a:schemeClr val="dk1"/>
              </a:solidFill>
              <a:effectLst/>
              <a:latin typeface="Arial" pitchFamily="34" charset="0"/>
              <a:ea typeface="+mn-ea"/>
              <a:cs typeface="Arial" pitchFamily="34" charset="0"/>
            </a:rPr>
            <a:t>On a</a:t>
          </a:r>
          <a:r>
            <a:rPr lang="en-AU" sz="900" baseline="0">
              <a:solidFill>
                <a:schemeClr val="dk1"/>
              </a:solidFill>
              <a:effectLst/>
              <a:latin typeface="Arial" pitchFamily="34" charset="0"/>
              <a:ea typeface="+mn-ea"/>
              <a:cs typeface="Arial" pitchFamily="34" charset="0"/>
            </a:rPr>
            <a:t> per-capita basis, residential and commercial* consumption has seen noticable declines since 2010-11 as electricity prices in several NEM regions increased dramatically. This trend is forecast to continue with a 1.9% year on year decrease in 2013-14 as prices continue increasing particularly in Queensland. More subdued decreases are forecast thereafter. The offsetting effects of energy efficiency and ongoing uptake of rooftop PV contribute to this trend, but dampen as installations saturate and price increases moderate over the longer term. While individual consumption is declining, the overall trend in demand is increasing due to projected population growth (average annual growth of 1.4% over the 10-year forecast period).</a:t>
          </a:r>
          <a:endParaRPr lang="en-AU" sz="900">
            <a:solidFill>
              <a:schemeClr val="dk1"/>
            </a:solidFill>
            <a:effectLst/>
            <a:latin typeface="Arial" pitchFamily="34" charset="0"/>
            <a:ea typeface="+mn-ea"/>
            <a:cs typeface="Arial" pitchFamily="34" charset="0"/>
          </a:endParaRPr>
        </a:p>
        <a:p>
          <a:endParaRPr lang="en-AU" sz="800">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2008–09 to 2012–13</a:t>
          </a:r>
          <a:r>
            <a:rPr lang="en-AU" sz="900">
              <a:solidFill>
                <a:schemeClr val="dk1"/>
              </a:solidFill>
              <a:effectLst/>
              <a:latin typeface="Arial" pitchFamily="34" charset="0"/>
              <a:ea typeface="+mn-ea"/>
              <a:cs typeface="Arial" pitchFamily="34" charset="0"/>
            </a:rPr>
            <a:t>: Annual energy declined by 8,300 GWh (an average decline of -1.1%) to 188,898 GWh due to decreases in all NEM regions.  Residential and commercial* annual energy declined by 6,123 GWh (an annual average of 1.0%) to 145,635 GWh, caused by an estimated 2,661 GWh increase in rooftop photovoltaic (PV) penetration. This strong rooftop PV growth was driven by large increases</a:t>
          </a:r>
          <a:r>
            <a:rPr lang="en-AU" sz="900" baseline="0">
              <a:solidFill>
                <a:schemeClr val="dk1"/>
              </a:solidFill>
              <a:effectLst/>
              <a:latin typeface="Arial" pitchFamily="34" charset="0"/>
              <a:ea typeface="+mn-ea"/>
              <a:cs typeface="Arial" pitchFamily="34" charset="0"/>
            </a:rPr>
            <a:t> in</a:t>
          </a:r>
          <a:r>
            <a:rPr lang="en-AU" sz="900">
              <a:solidFill>
                <a:schemeClr val="dk1"/>
              </a:solidFill>
              <a:effectLst/>
              <a:latin typeface="Arial" pitchFamily="34" charset="0"/>
              <a:ea typeface="+mn-ea"/>
              <a:cs typeface="Arial" pitchFamily="34" charset="0"/>
            </a:rPr>
            <a:t> residential electricity</a:t>
          </a:r>
          <a:r>
            <a:rPr lang="en-AU" sz="900" baseline="0">
              <a:solidFill>
                <a:schemeClr val="dk1"/>
              </a:solidFill>
              <a:effectLst/>
              <a:latin typeface="Arial" pitchFamily="34" charset="0"/>
              <a:ea typeface="+mn-ea"/>
              <a:cs typeface="Arial" pitchFamily="34" charset="0"/>
            </a:rPr>
            <a:t> prices for many regions, and reducing system costs, coupled with state </a:t>
          </a:r>
          <a:r>
            <a:rPr lang="en-AU" sz="900">
              <a:solidFill>
                <a:schemeClr val="dk1"/>
              </a:solidFill>
              <a:effectLst/>
              <a:latin typeface="Arial" pitchFamily="34" charset="0"/>
              <a:ea typeface="+mn-ea"/>
              <a:cs typeface="Arial" pitchFamily="34" charset="0"/>
            </a:rPr>
            <a:t>government incentives and</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STC (small-scale technology certificate) multipliers providing new system rebates. Large industrial annual energy dropped by 2,197 GWh due to the Kurri Kurri aluminium smelter shutdown in New South Wales and reduced aluminium and steel production in the large industrial sector in Victoria. Annual energy decreases are consistent with the gross domestic product (GDP) moderation caused by a declining balance of trade due to the high Australian dollar. Steep electricity price increases for some regions in the last couple of years have also influenced electricity demand decreases. </a:t>
          </a:r>
        </a:p>
        <a:p>
          <a:endParaRPr lang="en-AU" sz="900" b="1">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Current estimate for 2012–13:</a:t>
          </a:r>
          <a:r>
            <a:rPr lang="en-AU" sz="900">
              <a:solidFill>
                <a:schemeClr val="dk1"/>
              </a:solidFill>
              <a:effectLst/>
              <a:latin typeface="Arial" pitchFamily="34" charset="0"/>
              <a:ea typeface="+mn-ea"/>
              <a:cs typeface="Arial" pitchFamily="34" charset="0"/>
            </a:rPr>
            <a:t> The current estimate for 2012–13 annual energy is 188,898 GWh, which is 2,178 GWh (1.1%) lower than the 2012 NEFR medium forecast of 191,076 GWh. Residential and commercial* annual energy is  estimated to be 7,433 GWh (4.9%) lower than the 2012 NEFR forecast of 153,068 GWh, partially offset by additional rooftop PV generation. Key drivers of the difference are higher rooftop PV output (210 GWh, or 8.5% above the 2012 forecast), lower year-on-year GDP growth of 2.8% (2012 forecast</a:t>
          </a:r>
          <a:r>
            <a:rPr lang="en-AU" sz="900">
              <a:solidFill>
                <a:srgbClr val="FF0000"/>
              </a:solidFill>
              <a:effectLst/>
              <a:latin typeface="Arial" pitchFamily="34" charset="0"/>
              <a:ea typeface="+mn-ea"/>
              <a:cs typeface="Arial" pitchFamily="34" charset="0"/>
            </a:rPr>
            <a:t>: </a:t>
          </a:r>
          <a:r>
            <a:rPr lang="en-AU" sz="900" b="0">
              <a:solidFill>
                <a:sysClr val="windowText" lastClr="000000"/>
              </a:solidFill>
              <a:effectLst/>
              <a:latin typeface="Arial" pitchFamily="34" charset="0"/>
              <a:ea typeface="+mn-ea"/>
              <a:cs typeface="Arial" pitchFamily="34" charset="0"/>
            </a:rPr>
            <a:t>3.3</a:t>
          </a:r>
          <a:r>
            <a:rPr lang="en-AU" sz="900">
              <a:solidFill>
                <a:schemeClr val="dk1"/>
              </a:solidFill>
              <a:effectLst/>
              <a:latin typeface="Arial" pitchFamily="34" charset="0"/>
              <a:ea typeface="+mn-ea"/>
              <a:cs typeface="Arial" pitchFamily="34" charset="0"/>
            </a:rPr>
            <a:t>%), and higher electricity price growth in all NEM states. Population growth was consistent with the 2012 NEFR forecasts.</a:t>
          </a:r>
        </a:p>
        <a:p>
          <a:endParaRPr lang="en-AU" sz="900" b="1">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Medium forecast from 2013–14 to 2017–18</a:t>
          </a:r>
          <a:r>
            <a:rPr lang="en-AU" sz="900">
              <a:solidFill>
                <a:schemeClr val="dk1"/>
              </a:solidFill>
              <a:effectLst/>
              <a:latin typeface="Arial" pitchFamily="34" charset="0"/>
              <a:ea typeface="+mn-ea"/>
              <a:cs typeface="Arial" pitchFamily="34" charset="0"/>
            </a:rPr>
            <a:t>: Annual energy is forecast to increase by 14,486 GWh (an annual average of 1.9%) to 204,256 GWh. This is predominantly driven by three confirmed Queensland liquefied natural gas (LNG) large industrial projects expected to gradually come online from 2013–14.</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Large industrial annual energy is the main growth driver, with the increase of 8,469 GWh (an annual</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average of 5.0%) to 47,978 GWh, mainly reflecting the Queensland LNG projects.</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Residential and commercial* annual energy is forecast to increase by 5,546 GWh (an</a:t>
          </a:r>
          <a:r>
            <a:rPr lang="en-AU" sz="900" baseline="0">
              <a:solidFill>
                <a:schemeClr val="dk1"/>
              </a:solidFill>
              <a:effectLst/>
              <a:latin typeface="Arial" pitchFamily="34" charset="0"/>
              <a:ea typeface="+mn-ea"/>
              <a:cs typeface="Arial" pitchFamily="34" charset="0"/>
            </a:rPr>
            <a:t> annual average </a:t>
          </a:r>
          <a:r>
            <a:rPr lang="en-AU" sz="900">
              <a:solidFill>
                <a:schemeClr val="dk1"/>
              </a:solidFill>
              <a:effectLst/>
              <a:latin typeface="Arial" pitchFamily="34" charset="0"/>
              <a:ea typeface="+mn-ea"/>
              <a:cs typeface="Arial" pitchFamily="34" charset="0"/>
            </a:rPr>
            <a:t>of 1.0%) to 150,504 GWh. Key drivers are an average annual population growth of 1.5% and an average annual GDP growth rate of 3.4% over the next five years.</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Additional drivers are growth in rooftop PV output and additional energy efficiency impacts, reaching 4,934 GWh and 8,048 GWh respectively by the end of the period. Energy efficiency impacts include efficiencies from new building regulations and large cooling loads.</a:t>
          </a:r>
        </a:p>
        <a:p>
          <a:endParaRPr lang="en-AU" sz="900" b="1">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Medium forecast from 2018–19 to 2022–23: </a:t>
          </a:r>
          <a:r>
            <a:rPr lang="en-AU" sz="900">
              <a:solidFill>
                <a:schemeClr val="dk1"/>
              </a:solidFill>
              <a:effectLst/>
              <a:latin typeface="Arial" pitchFamily="34" charset="0"/>
              <a:ea typeface="+mn-ea"/>
              <a:cs typeface="Arial" pitchFamily="34" charset="0"/>
            </a:rPr>
            <a:t>Annual energy is forecast to increase by 6,929 GWh (an annual average of 0.8%) to 213,596 GWh. Large industrial consumption is forecast to increase by 393 GWh (an annual average of 0.2%) to 48,426 GWh, as the Queensland LNG projects mature and output reaches capacity. Residential and commercial* annual energy is the main driver of growth, increasing by 6,327 GWh (an annual average of 1.0%). Key drivers are average annual population increases of 1.3% and GDP average growth increases of 2.2%. These growth drivers are partially offset by incremental growth in rooftop PV output and additional energy efficiency impacts, increasing from 5,482 GWh to 8,097 GWh (an annual average of 10.2%) and from 9,255 GWh to 11,874 GWh (an</a:t>
          </a:r>
          <a:r>
            <a:rPr lang="en-AU" sz="900" baseline="0">
              <a:solidFill>
                <a:schemeClr val="dk1"/>
              </a:solidFill>
              <a:effectLst/>
              <a:latin typeface="Arial" pitchFamily="34" charset="0"/>
              <a:ea typeface="+mn-ea"/>
              <a:cs typeface="Arial" pitchFamily="34" charset="0"/>
            </a:rPr>
            <a:t> annual </a:t>
          </a:r>
          <a:r>
            <a:rPr lang="en-AU" sz="900">
              <a:solidFill>
                <a:schemeClr val="dk1"/>
              </a:solidFill>
              <a:effectLst/>
              <a:latin typeface="Arial" pitchFamily="34" charset="0"/>
              <a:ea typeface="+mn-ea"/>
              <a:cs typeface="Arial" pitchFamily="34" charset="0"/>
            </a:rPr>
            <a:t>average of 6.4%) respectively by the end of the period. Energy efficiency impacts include efficiencies from new building regulations and large cooling loads.</a:t>
          </a:r>
        </a:p>
        <a:p>
          <a:endParaRPr lang="en-AU" sz="900" b="1">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Differences between the high, medium, and low scenarios:</a:t>
          </a:r>
          <a:r>
            <a:rPr lang="en-AU" sz="900">
              <a:solidFill>
                <a:schemeClr val="dk1"/>
              </a:solidFill>
              <a:effectLst/>
              <a:latin typeface="Arial" pitchFamily="34" charset="0"/>
              <a:ea typeface="+mn-ea"/>
              <a:cs typeface="Arial" pitchFamily="34" charset="0"/>
            </a:rPr>
            <a:t> NEM annual energy is forecast to increase over the 10-year outlook period at an average annual growth rate of 1.6% under the high scenario, 1.3% under the medium, and 0.8% under the low. The high scenario forecasts an</a:t>
          </a:r>
          <a:r>
            <a:rPr lang="en-AU" sz="900" baseline="0">
              <a:solidFill>
                <a:schemeClr val="dk1"/>
              </a:solidFill>
              <a:effectLst/>
              <a:latin typeface="Arial" pitchFamily="34" charset="0"/>
              <a:ea typeface="+mn-ea"/>
              <a:cs typeface="Arial" pitchFamily="34" charset="0"/>
            </a:rPr>
            <a:t> annual </a:t>
          </a:r>
          <a:r>
            <a:rPr lang="en-AU" sz="900">
              <a:solidFill>
                <a:schemeClr val="dk1"/>
              </a:solidFill>
              <a:effectLst/>
              <a:latin typeface="Arial" pitchFamily="34" charset="0"/>
              <a:ea typeface="+mn-ea"/>
              <a:cs typeface="Arial" pitchFamily="34" charset="0"/>
            </a:rPr>
            <a:t>average of 1.6% due to higher large industrial consumption (by an annual</a:t>
          </a:r>
          <a:r>
            <a:rPr lang="en-AU" sz="900" baseline="0">
              <a:solidFill>
                <a:schemeClr val="dk1"/>
              </a:solidFill>
              <a:effectLst/>
              <a:latin typeface="Arial" pitchFamily="34" charset="0"/>
              <a:ea typeface="+mn-ea"/>
              <a:cs typeface="Arial" pitchFamily="34" charset="0"/>
            </a:rPr>
            <a:t> </a:t>
          </a:r>
          <a:r>
            <a:rPr lang="en-AU" sz="900">
              <a:solidFill>
                <a:schemeClr val="dk1"/>
              </a:solidFill>
              <a:effectLst/>
              <a:latin typeface="Arial" pitchFamily="34" charset="0"/>
              <a:ea typeface="+mn-ea"/>
              <a:cs typeface="Arial" pitchFamily="34" charset="0"/>
            </a:rPr>
            <a:t>average of 2.8%). This reflects the LNG developments and other major industrial activities in Queensland coming online under this scenario. It also reflects higher residential and commercial* annual energy due to population and GDP growth at 3.5% and 1.7% respectively. The low scenario forecasts average annual energy increases of 0.8% over the 10-year outlook period. Large industrial consumption is expected to grow at a lower</a:t>
          </a:r>
          <a:r>
            <a:rPr lang="en-AU" sz="900" baseline="0">
              <a:solidFill>
                <a:schemeClr val="dk1"/>
              </a:solidFill>
              <a:effectLst/>
              <a:latin typeface="Arial" pitchFamily="34" charset="0"/>
              <a:ea typeface="+mn-ea"/>
              <a:cs typeface="Arial" pitchFamily="34" charset="0"/>
            </a:rPr>
            <a:t> annual</a:t>
          </a:r>
          <a:r>
            <a:rPr lang="en-AU" sz="900">
              <a:solidFill>
                <a:schemeClr val="dk1"/>
              </a:solidFill>
              <a:effectLst/>
              <a:latin typeface="Arial" pitchFamily="34" charset="0"/>
              <a:ea typeface="+mn-ea"/>
              <a:cs typeface="Arial" pitchFamily="34" charset="0"/>
            </a:rPr>
            <a:t> average (1.6%), reflecting reduced development of LNG projects and other major industrial activities under weaker economic conditions. Residential and commercial* annual energy is also expected to report lower growth, at an annual average  of 0.5%, reflecting lower population and GDP growth of 1.1% and 2.0% respectively.  </a:t>
          </a:r>
        </a:p>
        <a:p>
          <a:endParaRPr lang="en-AU" sz="900" b="1">
            <a:solidFill>
              <a:schemeClr val="dk1"/>
            </a:solidFill>
            <a:effectLst/>
            <a:latin typeface="Arial" pitchFamily="34" charset="0"/>
            <a:ea typeface="+mn-ea"/>
            <a:cs typeface="Arial" pitchFamily="34" charset="0"/>
          </a:endParaRPr>
        </a:p>
        <a:p>
          <a:r>
            <a:rPr lang="en-AU" sz="900" b="1">
              <a:solidFill>
                <a:schemeClr val="dk1"/>
              </a:solidFill>
              <a:effectLst/>
              <a:latin typeface="Arial" pitchFamily="34" charset="0"/>
              <a:ea typeface="+mn-ea"/>
              <a:cs typeface="Arial" pitchFamily="34" charset="0"/>
            </a:rPr>
            <a:t>Differences between the 2012 and 2013 medium scenario forecasts</a:t>
          </a:r>
          <a:r>
            <a:rPr lang="en-AU" sz="900">
              <a:solidFill>
                <a:schemeClr val="dk1"/>
              </a:solidFill>
              <a:effectLst/>
              <a:latin typeface="Arial" pitchFamily="34" charset="0"/>
              <a:ea typeface="+mn-ea"/>
              <a:cs typeface="Arial" pitchFamily="34" charset="0"/>
            </a:rPr>
            <a:t>: The 2013 forecast average annual growth rate from 2013–14 to 2022–23, at 1.3%, is lower than in the 2012 forecast (1.5%). 2013 growth forecasts are offset by measures including higher efficiencies from new building regulations and higher rooftop PV output. Large industrial annual energy forecast is lower than expected, due to a different methodology in  developing the major industrial load forecasts.</a:t>
          </a:r>
        </a:p>
        <a:p>
          <a:endParaRPr lang="en-AU" sz="900">
            <a:solidFill>
              <a:schemeClr val="dk1"/>
            </a:solidFill>
            <a:effectLst/>
            <a:latin typeface="Arial" pitchFamily="34" charset="0"/>
            <a:ea typeface="+mn-ea"/>
            <a:cs typeface="Arial" pitchFamily="34" charset="0"/>
          </a:endParaRPr>
        </a:p>
        <a:p>
          <a:r>
            <a:rPr lang="en-AU" sz="900">
              <a:solidFill>
                <a:schemeClr val="dk1"/>
              </a:solidFill>
              <a:effectLst/>
              <a:latin typeface="Arial" pitchFamily="34" charset="0"/>
              <a:ea typeface="+mn-ea"/>
              <a:cs typeface="Arial" pitchFamily="34" charset="0"/>
            </a:rPr>
            <a:t>*Includes light industrial</a:t>
          </a:r>
          <a:endParaRPr lang="en-AU" sz="900">
            <a:latin typeface="Arial" pitchFamily="34" charset="0"/>
            <a:cs typeface="Arial" pitchFamily="34" charset="0"/>
          </a:endParaRPr>
        </a:p>
      </xdr:txBody>
    </xdr:sp>
    <xdr:clientData/>
  </xdr:twoCellAnchor>
  <xdr:absoluteAnchor>
    <xdr:pos x="12399169" y="154783"/>
    <xdr:ext cx="5303724" cy="603016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861956" y="159545"/>
    <xdr:ext cx="8256908" cy="602540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0.00842</cdr:y>
    </cdr:from>
    <cdr:to>
      <cdr:x>1</cdr:x>
      <cdr:y>0.08267</cdr:y>
    </cdr:to>
    <cdr:sp macro="" textlink="">
      <cdr:nvSpPr>
        <cdr:cNvPr id="2" name="TextBox 1"/>
        <cdr:cNvSpPr txBox="1"/>
      </cdr:nvSpPr>
      <cdr:spPr>
        <a:xfrm xmlns:a="http://schemas.openxmlformats.org/drawingml/2006/main">
          <a:off x="50800" y="50800"/>
          <a:ext cx="5262827" cy="447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native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5.xml><?xml version="1.0" encoding="utf-8"?>
<c:userShapes xmlns:c="http://schemas.openxmlformats.org/drawingml/2006/chart">
  <cdr:relSizeAnchor xmlns:cdr="http://schemas.openxmlformats.org/drawingml/2006/chartDrawing">
    <cdr:from>
      <cdr:x>0.00638</cdr:x>
      <cdr:y>0.00843</cdr:y>
    </cdr:from>
    <cdr:to>
      <cdr:x>0.98743</cdr:x>
      <cdr:y>0.0806</cdr:y>
    </cdr:to>
    <cdr:sp macro="" textlink="">
      <cdr:nvSpPr>
        <cdr:cNvPr id="2" name="TextBox 1"/>
        <cdr:cNvSpPr txBox="1"/>
      </cdr:nvSpPr>
      <cdr:spPr>
        <a:xfrm xmlns:a="http://schemas.openxmlformats.org/drawingml/2006/main">
          <a:off x="50800" y="50800"/>
          <a:ext cx="7807972" cy="434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native annual energy forecasts </a:t>
          </a:r>
          <a:br>
            <a:rPr lang="en-AU" sz="1100" b="1">
              <a:latin typeface="Arial" pitchFamily="34" charset="0"/>
              <a:cs typeface="Arial" pitchFamily="34" charset="0"/>
            </a:rPr>
          </a:br>
          <a:r>
            <a:rPr lang="en-AU" sz="1100" b="1">
              <a:latin typeface="Arial" pitchFamily="34" charset="0"/>
              <a:cs typeface="Arial" pitchFamily="34" charset="0"/>
            </a:rPr>
            <a:t> (10-year outlook - GWh) - NEM</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0</xdr:colOff>
      <xdr:row>32</xdr:row>
      <xdr:rowOff>472279</xdr:rowOff>
    </xdr:from>
    <xdr:to>
      <xdr:col>30</xdr:col>
      <xdr:colOff>309563</xdr:colOff>
      <xdr:row>59</xdr:row>
      <xdr:rowOff>112568</xdr:rowOff>
    </xdr:to>
    <xdr:sp macro="" textlink="">
      <xdr:nvSpPr>
        <xdr:cNvPr id="2" name="TextBox 1"/>
        <xdr:cNvSpPr txBox="1"/>
      </xdr:nvSpPr>
      <xdr:spPr>
        <a:xfrm>
          <a:off x="4251614" y="7027211"/>
          <a:ext cx="13038426" cy="5026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operational annual energy</a:t>
          </a:r>
          <a:endParaRPr lang="en-AU" sz="1100">
            <a:solidFill>
              <a:schemeClr val="dk1"/>
            </a:solidFill>
            <a:effectLst/>
            <a:latin typeface="Arial" pitchFamily="34" charset="0"/>
            <a:ea typeface="+mn-ea"/>
            <a:cs typeface="Arial" pitchFamily="34" charset="0"/>
          </a:endParaRP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2008–09 to 2012–13:</a:t>
          </a:r>
          <a:r>
            <a:rPr lang="en-AU" sz="1000">
              <a:solidFill>
                <a:schemeClr val="dk1"/>
              </a:solidFill>
              <a:effectLst/>
              <a:latin typeface="Arial" pitchFamily="34" charset="0"/>
              <a:ea typeface="+mn-ea"/>
              <a:cs typeface="Arial" pitchFamily="34" charset="0"/>
            </a:rPr>
            <a:t> Operational annual energy decreased by 9,160 GWh (an annual average rate of -1.2%). This was driven by reduced large industrial load in New South Wales in particular the closure</a:t>
          </a:r>
          <a:r>
            <a:rPr lang="en-AU" sz="1000" baseline="0">
              <a:solidFill>
                <a:schemeClr val="dk1"/>
              </a:solidFill>
              <a:effectLst/>
              <a:latin typeface="Arial" pitchFamily="34" charset="0"/>
              <a:ea typeface="+mn-ea"/>
              <a:cs typeface="Arial" pitchFamily="34" charset="0"/>
            </a:rPr>
            <a:t> of the </a:t>
          </a:r>
          <a:r>
            <a:rPr lang="en-AU" sz="1000">
              <a:solidFill>
                <a:schemeClr val="dk1"/>
              </a:solidFill>
              <a:effectLst/>
              <a:latin typeface="Arial" pitchFamily="34" charset="0"/>
              <a:ea typeface="+mn-ea"/>
              <a:cs typeface="Arial" pitchFamily="34" charset="0"/>
            </a:rPr>
            <a:t>Kurri Kurri aluminium smelter, a moderation in domestic economic growth, and rising electricity prices over the last couple of years. In addition, an annual average growth rate of 8.5% in small non-scheduled generation (SNSG) output saw generation grow by 860 GWh to 3,086 GWh.</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Current estimate for 2012–13:</a:t>
          </a:r>
          <a:r>
            <a:rPr lang="en-AU" sz="1000">
              <a:solidFill>
                <a:schemeClr val="dk1"/>
              </a:solidFill>
              <a:effectLst/>
              <a:latin typeface="Arial" pitchFamily="34" charset="0"/>
              <a:ea typeface="+mn-ea"/>
              <a:cs typeface="Arial" pitchFamily="34" charset="0"/>
            </a:rPr>
            <a:t> The current estimate for 2012–13 operational annual energy, at 185,812 GWh, is 2,669 GWh lower than the 2012 NEFR medium forecast of 188,480 GWh. This is a 1.4% decrease from last year’s forecast. The current estimate for 2012–13 SNSG output (3,086 GWh) is 18.9% higher than the 2012 forecast (2,595 GWh), reflecting the change in small</a:t>
          </a:r>
          <a:r>
            <a:rPr lang="en-AU" sz="1000" baseline="0">
              <a:solidFill>
                <a:schemeClr val="dk1"/>
              </a:solidFill>
              <a:effectLst/>
              <a:latin typeface="Arial" pitchFamily="34" charset="0"/>
              <a:ea typeface="+mn-ea"/>
              <a:cs typeface="Arial" pitchFamily="34" charset="0"/>
            </a:rPr>
            <a:t> non-scehduled generation  (S</a:t>
          </a:r>
          <a:r>
            <a:rPr lang="en-AU" sz="1000">
              <a:solidFill>
                <a:schemeClr val="dk1"/>
              </a:solidFill>
              <a:effectLst/>
              <a:latin typeface="Arial" pitchFamily="34" charset="0"/>
              <a:ea typeface="+mn-ea"/>
              <a:cs typeface="Arial" pitchFamily="34" charset="0"/>
            </a:rPr>
            <a:t>NSG) methodology. </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2013–14 to 2017–18: </a:t>
          </a:r>
          <a:r>
            <a:rPr lang="en-AU" sz="1000">
              <a:solidFill>
                <a:schemeClr val="dk1"/>
              </a:solidFill>
              <a:effectLst/>
              <a:latin typeface="Arial" pitchFamily="34" charset="0"/>
              <a:ea typeface="+mn-ea"/>
              <a:cs typeface="Arial" pitchFamily="34" charset="0"/>
            </a:rPr>
            <a:t>Operational annual energy is forecast to increase by an average annual growth rate of 1.9%. Large industrial, and residential and commercial* annual energy are the main growth drivers, increasing by 8,469 GWh and 5,546 GWh respectively, equivalent to annual average growth rates of 5.0% and 0.9%. Growth in large industrial annual energy is due to three confirmed LNG projects (Australia Pacific LNG, Queensland Curtis LNG, and Santos GLNG) coming online from 2013–14 in Queensland. The increase in residential and commercial* annual energy is driven by average annualised population and GDP growth of 1.5% and 3.4% respectively. Annual energy growth drivers are partially offset by energy efficiency savings from new accounting for building regulations, and increased rooftop PV penetration. SNSG remains unchanged at 3,167 GWh.</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Medium forecast from 2018–19 to 2022–23: </a:t>
          </a:r>
          <a:r>
            <a:rPr lang="en-AU" sz="1000">
              <a:solidFill>
                <a:schemeClr val="dk1"/>
              </a:solidFill>
              <a:effectLst/>
              <a:latin typeface="Arial" pitchFamily="34" charset="0"/>
              <a:ea typeface="+mn-ea"/>
              <a:cs typeface="Arial" pitchFamily="34" charset="0"/>
            </a:rPr>
            <a:t>Operational annual energy is forecast to increase by an average annual growth rate of 0.8%. Large industrial increases by an annual average of 0.2% as the Queensland LNG projects mature. Residential and commercial* energy is the main growth driver, increasing by an annual average of 1.0%, driven by average annual population and GDP increases of 1.3% and 2.2% respectively. The residential and commercial growth drivers are partially offset by growth in rooftop PV output and additional energy efficiency impacts, increasing by annual averages of 10.2% and 6.4% respectively. Rooftop PV output growth reflects continued declining payback periods as reduced PV system costs offset rebate reductions. Energy efficiency impacts include increasing efficiencies from new accounting for building regulations. SNSG remains unchanged at 3,167 GWh.</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high, medium, and low forecasts: </a:t>
          </a:r>
          <a:r>
            <a:rPr lang="en-AU" sz="1000">
              <a:solidFill>
                <a:schemeClr val="dk1"/>
              </a:solidFill>
              <a:effectLst/>
              <a:latin typeface="Arial" pitchFamily="34" charset="0"/>
              <a:ea typeface="+mn-ea"/>
              <a:cs typeface="Arial" pitchFamily="34" charset="0"/>
            </a:rPr>
            <a:t>Average annual growth from 2013–14 to 2022–23 is 1.7% under the high scenario, 1.3% under the medium, and 0.8% under the low. The high scenario reflects additional LNG facilities starting production, and higher population and GDP increases. SNSG is also higher by 313 GWh, an annual average growth rate of 1.1% with most of the</a:t>
          </a:r>
          <a:r>
            <a:rPr lang="en-AU" sz="1000" baseline="0">
              <a:solidFill>
                <a:schemeClr val="dk1"/>
              </a:solidFill>
              <a:effectLst/>
              <a:latin typeface="Arial" pitchFamily="34" charset="0"/>
              <a:ea typeface="+mn-ea"/>
              <a:cs typeface="Arial" pitchFamily="34" charset="0"/>
            </a:rPr>
            <a:t> growth occuring before 2016-17</a:t>
          </a:r>
          <a:r>
            <a:rPr lang="en-AU" sz="1000">
              <a:solidFill>
                <a:schemeClr val="dk1"/>
              </a:solidFill>
              <a:effectLst/>
              <a:latin typeface="Arial" pitchFamily="34" charset="0"/>
              <a:ea typeface="+mn-ea"/>
              <a:cs typeface="Arial" pitchFamily="34" charset="0"/>
            </a:rPr>
            <a:t>. The low scenario reflects a lower large industrial annual average growth rate of 1.6% (medium: 2.3%). This reflects lower output levels for all major industrial loads under weaker economic conditions. The residential and commercial* average annual growth rate is 0.5% under the low scenario (medium: 1.0%). This reflects lower levels of annual population and GDP growth. SNSG forecast for the medium scenario is 81 GWh higher than the low scenario.</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Differences between the 2012 and 2013 medium forecasts: </a:t>
          </a:r>
          <a:r>
            <a:rPr lang="en-AU" sz="1000">
              <a:solidFill>
                <a:schemeClr val="dk1"/>
              </a:solidFill>
              <a:effectLst/>
              <a:latin typeface="Arial" pitchFamily="34" charset="0"/>
              <a:ea typeface="+mn-ea"/>
              <a:cs typeface="Arial" pitchFamily="34" charset="0"/>
            </a:rPr>
            <a:t>The 2013 forecast average annual growth from 2013–14 to 2022–23, at 1.3%, is lower than the 2012 forecasts (1.5%). This reflects major energy efficiency impacts from new accounting for building regulations, higher rooftop PV output, and a change in SNSG methodology.</a:t>
          </a:r>
        </a:p>
        <a:p>
          <a:endParaRPr lang="en-AU" sz="1000" b="1">
            <a:solidFill>
              <a:schemeClr val="dk1"/>
            </a:solidFill>
            <a:effectLst/>
            <a:latin typeface="Arial" pitchFamily="34" charset="0"/>
            <a:ea typeface="+mn-ea"/>
            <a:cs typeface="Arial" pitchFamily="34" charset="0"/>
          </a:endParaRPr>
        </a:p>
        <a:p>
          <a:r>
            <a:rPr lang="en-AU" sz="1000" b="1">
              <a:solidFill>
                <a:schemeClr val="dk1"/>
              </a:solidFill>
              <a:effectLst/>
              <a:latin typeface="Arial" pitchFamily="34" charset="0"/>
              <a:ea typeface="+mn-ea"/>
              <a:cs typeface="Arial" pitchFamily="34" charset="0"/>
            </a:rPr>
            <a:t>Change in SNSG methodology:</a:t>
          </a:r>
          <a:r>
            <a:rPr lang="en-AU" sz="1000">
              <a:solidFill>
                <a:schemeClr val="dk1"/>
              </a:solidFill>
              <a:effectLst/>
              <a:latin typeface="Arial" pitchFamily="34" charset="0"/>
              <a:ea typeface="+mn-ea"/>
              <a:cs typeface="Arial" pitchFamily="34" charset="0"/>
            </a:rPr>
            <a:t> The 2013 methodology is based on SNSG installed capacity and historical output data, and information about potential new connections under each scenario. In 2012 the forecast calculated a single growth pattern, which was used for all scenarios.</a:t>
          </a:r>
        </a:p>
        <a:p>
          <a:endParaRPr lang="en-AU" sz="1000">
            <a:solidFill>
              <a:schemeClr val="dk1"/>
            </a:solidFill>
            <a:effectLst/>
            <a:latin typeface="Arial" pitchFamily="34" charset="0"/>
            <a:ea typeface="+mn-ea"/>
            <a:cs typeface="Arial" pitchFamily="34" charset="0"/>
          </a:endParaRPr>
        </a:p>
        <a:p>
          <a:r>
            <a:rPr lang="en-AU" sz="1000">
              <a:solidFill>
                <a:schemeClr val="dk1"/>
              </a:solidFill>
              <a:effectLst/>
              <a:latin typeface="Arial" pitchFamily="34" charset="0"/>
              <a:ea typeface="+mn-ea"/>
              <a:cs typeface="Arial" pitchFamily="34" charset="0"/>
            </a:rPr>
            <a:t>*Includes light industrial</a:t>
          </a:r>
          <a:endParaRPr lang="en-AU" sz="1000" b="0">
            <a:effectLst/>
            <a:latin typeface="Arial" pitchFamily="34" charset="0"/>
            <a:cs typeface="Arial" pitchFamily="34" charset="0"/>
          </a:endParaRPr>
        </a:p>
      </xdr:txBody>
    </xdr:sp>
    <xdr:clientData/>
  </xdr:twoCellAnchor>
  <xdr:absoluteAnchor>
    <xdr:pos x="12192000" y="269875"/>
    <xdr:ext cx="5175250" cy="6159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262437" y="285750"/>
    <xdr:ext cx="7754937" cy="6159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0.00825</cdr:y>
    </cdr:from>
    <cdr:to>
      <cdr:x>1</cdr:x>
      <cdr:y>0.07556</cdr:y>
    </cdr:to>
    <cdr:sp macro="" textlink="">
      <cdr:nvSpPr>
        <cdr:cNvPr id="2" name="TextBox 1"/>
        <cdr:cNvSpPr txBox="1"/>
      </cdr:nvSpPr>
      <cdr:spPr>
        <a:xfrm xmlns:a="http://schemas.openxmlformats.org/drawingml/2006/main">
          <a:off x="50800" y="50800"/>
          <a:ext cx="5298988" cy="414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operational annual energy forecasts</a:t>
          </a:r>
          <a:br>
            <a:rPr lang="en-AU" sz="1100" b="1">
              <a:latin typeface="Arial" pitchFamily="34" charset="0"/>
              <a:cs typeface="Arial" pitchFamily="34" charset="0"/>
            </a:rPr>
          </a:br>
          <a:r>
            <a:rPr lang="en-AU" sz="1100" b="1">
              <a:latin typeface="Arial" pitchFamily="34" charset="0"/>
              <a:cs typeface="Arial" pitchFamily="34" charset="0"/>
            </a:rPr>
            <a:t>(5-year outlook - GWh) - NEM</a:t>
          </a:r>
        </a:p>
      </cdr:txBody>
    </cdr:sp>
  </cdr:relSizeAnchor>
</c:userShapes>
</file>

<file path=xl/drawings/drawing8.xml><?xml version="1.0" encoding="utf-8"?>
<c:userShapes xmlns:c="http://schemas.openxmlformats.org/drawingml/2006/chart">
  <cdr:relSizeAnchor xmlns:cdr="http://schemas.openxmlformats.org/drawingml/2006/chartDrawing">
    <cdr:from>
      <cdr:x>0.00655</cdr:x>
      <cdr:y>0.00825</cdr:y>
    </cdr:from>
    <cdr:to>
      <cdr:x>0.96603</cdr:x>
      <cdr:y>0.0792</cdr:y>
    </cdr:to>
    <cdr:sp macro="" textlink="">
      <cdr:nvSpPr>
        <cdr:cNvPr id="2" name="TextBox 1"/>
        <cdr:cNvSpPr txBox="1"/>
      </cdr:nvSpPr>
      <cdr:spPr>
        <a:xfrm xmlns:a="http://schemas.openxmlformats.org/drawingml/2006/main">
          <a:off x="50800" y="50800"/>
          <a:ext cx="744070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2013 NEFR operational annual energy forecasts </a:t>
          </a:r>
        </a:p>
        <a:p xmlns:a="http://schemas.openxmlformats.org/drawingml/2006/main">
          <a:pPr algn="ctr"/>
          <a:r>
            <a:rPr lang="en-AU" sz="1100" b="1">
              <a:latin typeface="Arial" pitchFamily="34" charset="0"/>
              <a:cs typeface="Arial" pitchFamily="34" charset="0"/>
            </a:rPr>
            <a:t>(10-year outlook - GWh) - NEM</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609599</xdr:colOff>
      <xdr:row>31</xdr:row>
      <xdr:rowOff>9526</xdr:rowOff>
    </xdr:from>
    <xdr:to>
      <xdr:col>30</xdr:col>
      <xdr:colOff>464343</xdr:colOff>
      <xdr:row>58</xdr:row>
      <xdr:rowOff>136524</xdr:rowOff>
    </xdr:to>
    <xdr:sp macro="" textlink="">
      <xdr:nvSpPr>
        <xdr:cNvPr id="2" name="TextBox 1"/>
        <xdr:cNvSpPr txBox="1"/>
      </xdr:nvSpPr>
      <xdr:spPr>
        <a:xfrm>
          <a:off x="4305299" y="6191251"/>
          <a:ext cx="13265944" cy="5460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u="sng">
              <a:solidFill>
                <a:schemeClr val="dk1"/>
              </a:solidFill>
              <a:effectLst/>
              <a:latin typeface="Arial" pitchFamily="34" charset="0"/>
              <a:ea typeface="+mn-ea"/>
              <a:cs typeface="Arial" pitchFamily="34" charset="0"/>
            </a:rPr>
            <a:t>NEM residential and commercial* annual energy</a:t>
          </a:r>
        </a:p>
        <a:p>
          <a:endParaRPr lang="en-AU" sz="1100" b="1" u="sng">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Residential and commerical consumption</a:t>
          </a:r>
          <a:r>
            <a:rPr lang="en-AU" sz="950" b="1" baseline="0">
              <a:solidFill>
                <a:schemeClr val="dk1"/>
              </a:solidFill>
              <a:effectLst/>
              <a:latin typeface="Arial" pitchFamily="34" charset="0"/>
              <a:ea typeface="+mn-ea"/>
              <a:cs typeface="Arial" pitchFamily="34" charset="0"/>
            </a:rPr>
            <a:t> per capita: </a:t>
          </a:r>
          <a:r>
            <a:rPr lang="en-AU" sz="950">
              <a:solidFill>
                <a:schemeClr val="dk1"/>
              </a:solidFill>
              <a:effectLst/>
              <a:latin typeface="Arial" pitchFamily="34" charset="0"/>
              <a:ea typeface="+mn-ea"/>
              <a:cs typeface="Arial" pitchFamily="34" charset="0"/>
            </a:rPr>
            <a:t>On a per-capita basis, residential and commercial* consumption has seen noticable declines since 2010-11 as electricity prices in several NEM regions increased dramatically. This trend is forecast to continue with a 1.9% year-on-year decrease in 2013-14 as prices continue increasing, particularly in Queensland. More subdued decreases are forecast thereafter. The offsetting effects of energy efficiency and ongoing uptake of rooftop PV contribute to this trend, but are dampened as installations saturate and price increases moderate over the longer term. While individual consumption is declining, the overall trend in demand is increasing due to projected population growth (average annual growth of 1.4% over the 10-year forecast period).</a:t>
          </a:r>
        </a:p>
        <a:p>
          <a:endParaRPr lang="en-AU" sz="1000" b="1" u="sng">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2008–09 to 2012–13:</a:t>
          </a:r>
          <a:r>
            <a:rPr lang="en-AU" sz="950">
              <a:solidFill>
                <a:schemeClr val="dk1"/>
              </a:solidFill>
              <a:effectLst/>
              <a:latin typeface="Arial" pitchFamily="34" charset="0"/>
              <a:ea typeface="+mn-ea"/>
              <a:cs typeface="Arial" pitchFamily="34" charset="0"/>
            </a:rPr>
            <a:t> Residential and commercial* annual energy decreased by 6,123 GWh to 145,635 GWh (an average annual rate of -1.0%). This reflects significant increases in rooftop PV output and electricity prices across the NEM outweighing potential growth. Rooftop PV output increased from negligible levels to 2,684 GWh by 2012–13, driven by short payback periods from reducing rooftop PV system costs coupled with incentives from feed-in tariffs and small</a:t>
          </a:r>
          <a:r>
            <a:rPr lang="en-AU" sz="950" baseline="0">
              <a:solidFill>
                <a:schemeClr val="dk1"/>
              </a:solidFill>
              <a:effectLst/>
              <a:latin typeface="Arial" pitchFamily="34" charset="0"/>
              <a:ea typeface="+mn-ea"/>
              <a:cs typeface="Arial" pitchFamily="34" charset="0"/>
            </a:rPr>
            <a:t>-scale technology certificate (</a:t>
          </a:r>
          <a:r>
            <a:rPr lang="en-AU" sz="950">
              <a:solidFill>
                <a:schemeClr val="dk1"/>
              </a:solidFill>
              <a:effectLst/>
              <a:latin typeface="Arial" pitchFamily="34" charset="0"/>
              <a:ea typeface="+mn-ea"/>
              <a:cs typeface="Arial" pitchFamily="34" charset="0"/>
            </a:rPr>
            <a:t>STC)</a:t>
          </a:r>
          <a:r>
            <a:rPr lang="en-AU" sz="950" baseline="0">
              <a:solidFill>
                <a:schemeClr val="dk1"/>
              </a:solidFill>
              <a:effectLst/>
              <a:latin typeface="Arial" pitchFamily="34" charset="0"/>
              <a:ea typeface="+mn-ea"/>
              <a:cs typeface="Arial" pitchFamily="34" charset="0"/>
            </a:rPr>
            <a:t> </a:t>
          </a:r>
          <a:r>
            <a:rPr lang="en-AU" sz="950">
              <a:solidFill>
                <a:schemeClr val="dk1"/>
              </a:solidFill>
              <a:effectLst/>
              <a:latin typeface="Arial" pitchFamily="34" charset="0"/>
              <a:ea typeface="+mn-ea"/>
              <a:cs typeface="Arial" pitchFamily="34" charset="0"/>
            </a:rPr>
            <a:t>rebates. Announced</a:t>
          </a:r>
          <a:r>
            <a:rPr lang="en-AU" sz="950" baseline="0">
              <a:solidFill>
                <a:schemeClr val="dk1"/>
              </a:solidFill>
              <a:effectLst/>
              <a:latin typeface="Arial" pitchFamily="34" charset="0"/>
              <a:ea typeface="+mn-ea"/>
              <a:cs typeface="Arial" pitchFamily="34" charset="0"/>
            </a:rPr>
            <a:t> </a:t>
          </a:r>
          <a:r>
            <a:rPr lang="en-AU" sz="950">
              <a:solidFill>
                <a:schemeClr val="dk1"/>
              </a:solidFill>
              <a:effectLst/>
              <a:latin typeface="Arial" pitchFamily="34" charset="0"/>
              <a:ea typeface="+mn-ea"/>
              <a:cs typeface="Arial" pitchFamily="34" charset="0"/>
            </a:rPr>
            <a:t>changes</a:t>
          </a:r>
          <a:r>
            <a:rPr lang="en-AU" sz="950" baseline="0">
              <a:solidFill>
                <a:schemeClr val="dk1"/>
              </a:solidFill>
              <a:effectLst/>
              <a:latin typeface="Arial" pitchFamily="34" charset="0"/>
              <a:ea typeface="+mn-ea"/>
              <a:cs typeface="Arial" pitchFamily="34" charset="0"/>
            </a:rPr>
            <a:t> to feed-in tariffs in several regions, most notably Queensland, saw households rush to install rooftop PV systems to before the lower tariffs took effect.  </a:t>
          </a:r>
          <a:endParaRPr lang="en-AU" sz="950">
            <a:solidFill>
              <a:schemeClr val="dk1"/>
            </a:solidFill>
            <a:effectLst/>
            <a:latin typeface="Arial" pitchFamily="34" charset="0"/>
            <a:ea typeface="+mn-ea"/>
            <a:cs typeface="Arial" pitchFamily="34" charset="0"/>
          </a:endParaRPr>
        </a:p>
        <a:p>
          <a:endParaRPr lang="en-AU" sz="950" b="1">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Current estimate for 2012–13:</a:t>
          </a:r>
          <a:r>
            <a:rPr lang="en-AU" sz="950">
              <a:solidFill>
                <a:schemeClr val="dk1"/>
              </a:solidFill>
              <a:effectLst/>
              <a:latin typeface="Arial" pitchFamily="34" charset="0"/>
              <a:ea typeface="+mn-ea"/>
              <a:cs typeface="Arial" pitchFamily="34" charset="0"/>
            </a:rPr>
            <a:t> The current estimate for 2012–13 residential and commercial* annual energy, at 145,635 GWh, is 7,433 GWh (4.9%) below the 2012 NEFR medium forecast of 153,068 GWh. This reflects higher rooftop PV output (210 GWh higher), lower GDP growth (from an annual growth rate of 3.3% in 2012 to 2.8% in 2013), and lower population growth (1.6% in 2012 to 1.5% in 2013). GDP growth was lower than forecast due to lower-than-expected growth in most industrial sectors, including mining.</a:t>
          </a:r>
        </a:p>
        <a:p>
          <a:endParaRPr lang="en-AU" sz="950" b="1">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Medium forecast from 2013–14 to 2017–18: </a:t>
          </a:r>
          <a:r>
            <a:rPr lang="en-AU" sz="950">
              <a:solidFill>
                <a:schemeClr val="dk1"/>
              </a:solidFill>
              <a:effectLst/>
              <a:latin typeface="Arial" pitchFamily="34" charset="0"/>
              <a:ea typeface="+mn-ea"/>
              <a:cs typeface="Arial" pitchFamily="34" charset="0"/>
            </a:rPr>
            <a:t>Residential and commercial* annual energy is forecast to increase by 5,546 GWh to 150,504 GWh (an average annual growth rate</a:t>
          </a:r>
          <a:r>
            <a:rPr lang="en-AU" sz="950" baseline="0">
              <a:solidFill>
                <a:schemeClr val="dk1"/>
              </a:solidFill>
              <a:effectLst/>
              <a:latin typeface="Arial" pitchFamily="34" charset="0"/>
              <a:ea typeface="+mn-ea"/>
              <a:cs typeface="Arial" pitchFamily="34" charset="0"/>
            </a:rPr>
            <a:t> </a:t>
          </a:r>
          <a:r>
            <a:rPr lang="en-AU" sz="950">
              <a:solidFill>
                <a:schemeClr val="dk1"/>
              </a:solidFill>
              <a:effectLst/>
              <a:latin typeface="Arial" pitchFamily="34" charset="0"/>
              <a:ea typeface="+mn-ea"/>
              <a:cs typeface="Arial" pitchFamily="34" charset="0"/>
            </a:rPr>
            <a:t>of 0.9%), driven by average annual population increases of 1.5% and GDP of 3.4%. Annual energy growth drivers are partially offset by energy efficiency savings from new accounting for building regulations and the ongoing, albeit slower, uptake of rooftop PV. The new accounting for the energy efficiency impact of building regulations significantly affects residential and commercial annual energy as better insulation reduces cooling loads during hot summers and likewise, heating load for cold winters. Schemes that improve electric hot water heater efficiency also reduce residential and commercial annual energy. Rooftop PV continues to grow, but at lower rates, as lower feed-in-tariffs and the reduction of the solar multiplier increase PV system payback periods. This is partly offset by higher STC prices and decreasing rooftop PV system costs.</a:t>
          </a:r>
        </a:p>
        <a:p>
          <a:endParaRPr lang="en-AU" sz="950" b="1">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Medium forecast from 2018–19 to 2022–23: </a:t>
          </a:r>
          <a:r>
            <a:rPr lang="en-AU" sz="950">
              <a:solidFill>
                <a:schemeClr val="dk1"/>
              </a:solidFill>
              <a:effectLst/>
              <a:latin typeface="Arial" pitchFamily="34" charset="0"/>
              <a:ea typeface="+mn-ea"/>
              <a:cs typeface="Arial" pitchFamily="34" charset="0"/>
            </a:rPr>
            <a:t>Residential and commercial* annual energy is forecast to increase by 6,327 GWh to 159,117 GWh (an average annual growth rate of 1.0%), driven by average annual population increases of 1.3% and GDP of 2.2%. The residential and commercial growth drivers are partially offset by growth in rooftop PV output and additional energy efficiency impacts, increasing by annual averages of 10.2% and 6.4% respectively. Rooftop PV output continues to grow as payback periods remain low, with reductions in rooftop PV system costs offsetting rebate reductions. Energy efficiency impacts include the increasing efficiencies from new accounting for building regulations. These significantly affect residential and commercial annual energy as better insulation reduces cooling loads during hot summers and likewise, heating</a:t>
          </a:r>
          <a:r>
            <a:rPr lang="en-AU" sz="950" baseline="0">
              <a:solidFill>
                <a:schemeClr val="dk1"/>
              </a:solidFill>
              <a:effectLst/>
              <a:latin typeface="Arial" pitchFamily="34" charset="0"/>
              <a:ea typeface="+mn-ea"/>
              <a:cs typeface="Arial" pitchFamily="34" charset="0"/>
            </a:rPr>
            <a:t> load for cold winters</a:t>
          </a:r>
          <a:r>
            <a:rPr lang="en-AU" sz="950">
              <a:solidFill>
                <a:schemeClr val="dk1"/>
              </a:solidFill>
              <a:effectLst/>
              <a:latin typeface="Arial" pitchFamily="34" charset="0"/>
              <a:ea typeface="+mn-ea"/>
              <a:cs typeface="Arial" pitchFamily="34" charset="0"/>
            </a:rPr>
            <a:t>. Schemes that improve electric hot water heater energy efficiency also reduce residential and commercial annual energy.</a:t>
          </a:r>
        </a:p>
        <a:p>
          <a:endParaRPr lang="en-AU" sz="950" b="1">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Differences between the high, medium, and low forecasts: </a:t>
          </a:r>
          <a:r>
            <a:rPr lang="en-AU" sz="950">
              <a:solidFill>
                <a:schemeClr val="dk1"/>
              </a:solidFill>
              <a:effectLst/>
              <a:latin typeface="Arial" pitchFamily="34" charset="0"/>
              <a:ea typeface="+mn-ea"/>
              <a:cs typeface="Arial" pitchFamily="34" charset="0"/>
            </a:rPr>
            <a:t>Residential and commercial* forecasts for the NEM are expected to increase over the 10-year outlook period from 2013–14 to 2022–23 at an average annual growth rate of 1.3% for the high, 1.0% for the medium scenario, and 0.5% for the low. The high scenario reflects a higher average annual population growth (high: 1.7%, medium: 1.4%),</a:t>
          </a:r>
          <a:r>
            <a:rPr lang="en-AU" sz="950" baseline="0">
              <a:solidFill>
                <a:schemeClr val="dk1"/>
              </a:solidFill>
              <a:effectLst/>
              <a:latin typeface="Arial" pitchFamily="34" charset="0"/>
              <a:ea typeface="+mn-ea"/>
              <a:cs typeface="Arial" pitchFamily="34" charset="0"/>
            </a:rPr>
            <a:t> and higher</a:t>
          </a:r>
          <a:r>
            <a:rPr lang="en-AU" sz="950">
              <a:solidFill>
                <a:schemeClr val="dk1"/>
              </a:solidFill>
              <a:effectLst/>
              <a:latin typeface="Arial" pitchFamily="34" charset="0"/>
              <a:ea typeface="+mn-ea"/>
              <a:cs typeface="Arial" pitchFamily="34" charset="0"/>
            </a:rPr>
            <a:t> GDP average annual growth (high: 3.5%, medium: 2.8%). The low scenario reflects lower average annual population growth (low: 1.1%, medium: 1.4%),</a:t>
          </a:r>
          <a:r>
            <a:rPr lang="en-AU" sz="950" baseline="0">
              <a:solidFill>
                <a:schemeClr val="dk1"/>
              </a:solidFill>
              <a:effectLst/>
              <a:latin typeface="Arial" pitchFamily="34" charset="0"/>
              <a:ea typeface="+mn-ea"/>
              <a:cs typeface="Arial" pitchFamily="34" charset="0"/>
            </a:rPr>
            <a:t> and lower</a:t>
          </a:r>
          <a:r>
            <a:rPr lang="en-AU" sz="950">
              <a:solidFill>
                <a:schemeClr val="dk1"/>
              </a:solidFill>
              <a:effectLst/>
              <a:latin typeface="Arial" pitchFamily="34" charset="0"/>
              <a:ea typeface="+mn-ea"/>
              <a:cs typeface="Arial" pitchFamily="34" charset="0"/>
            </a:rPr>
            <a:t> GDP average annual growth (low: 2.0%, medium: 2.8%).</a:t>
          </a:r>
        </a:p>
        <a:p>
          <a:endParaRPr lang="en-AU" sz="950" b="1">
            <a:solidFill>
              <a:schemeClr val="dk1"/>
            </a:solidFill>
            <a:effectLst/>
            <a:latin typeface="Arial" pitchFamily="34" charset="0"/>
            <a:ea typeface="+mn-ea"/>
            <a:cs typeface="Arial" pitchFamily="34" charset="0"/>
          </a:endParaRPr>
        </a:p>
        <a:p>
          <a:r>
            <a:rPr lang="en-AU" sz="950" b="1">
              <a:solidFill>
                <a:schemeClr val="dk1"/>
              </a:solidFill>
              <a:effectLst/>
              <a:latin typeface="Arial" pitchFamily="34" charset="0"/>
              <a:ea typeface="+mn-ea"/>
              <a:cs typeface="Arial" pitchFamily="34" charset="0"/>
            </a:rPr>
            <a:t>Differences between the 2012 and 2013 medium forecasts: </a:t>
          </a:r>
          <a:r>
            <a:rPr lang="en-AU" sz="950">
              <a:solidFill>
                <a:schemeClr val="dk1"/>
              </a:solidFill>
              <a:effectLst/>
              <a:latin typeface="Arial" pitchFamily="34" charset="0"/>
              <a:ea typeface="+mn-ea"/>
              <a:cs typeface="Arial" pitchFamily="34" charset="0"/>
            </a:rPr>
            <a:t>The 2013 forecast average growth from 2013–14 to 2022–23, at 1.0%, is lower than the 2012 forecasts (1.3%). This reflects increased rooftop PV output and energy efficiency impacts. The new accounting for the energy efficiency impact of building regulations has a significant impact on residential and commercial annual energy as better insulation reduces both cooling and heating loads. Building regulations considered included in the 2013 forecasts include the Energy Efficiency in Government Operations program, Building Code of Australia (BCA) 2006 and 2010 regulations for commercial buildings, BCA star ratings and mandatory disclosure for the residential housing sector. </a:t>
          </a:r>
        </a:p>
        <a:p>
          <a:endParaRPr lang="en-AU" sz="950">
            <a:solidFill>
              <a:schemeClr val="dk1"/>
            </a:solidFill>
            <a:effectLst/>
            <a:latin typeface="Arial" pitchFamily="34" charset="0"/>
            <a:ea typeface="+mn-ea"/>
            <a:cs typeface="Arial" pitchFamily="34" charset="0"/>
          </a:endParaRPr>
        </a:p>
        <a:p>
          <a:r>
            <a:rPr lang="en-AU" sz="950">
              <a:solidFill>
                <a:schemeClr val="dk1"/>
              </a:solidFill>
              <a:effectLst/>
              <a:latin typeface="Arial" pitchFamily="34" charset="0"/>
              <a:ea typeface="+mn-ea"/>
              <a:cs typeface="Arial" pitchFamily="34" charset="0"/>
            </a:rPr>
            <a:t>*Includes light industrial </a:t>
          </a:r>
        </a:p>
        <a:p>
          <a:endParaRPr lang="en-AU" sz="950">
            <a:latin typeface="Arial" pitchFamily="34" charset="0"/>
            <a:cs typeface="Arial" pitchFamily="34" charset="0"/>
          </a:endParaRPr>
        </a:p>
      </xdr:txBody>
    </xdr:sp>
    <xdr:clientData/>
  </xdr:twoCellAnchor>
  <xdr:absoluteAnchor>
    <xdr:pos x="12346781" y="273844"/>
    <xdr:ext cx="5226844" cy="5758961"/>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302124" y="261939"/>
    <xdr:ext cx="7913689" cy="5818186"/>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heme/theme1.xml><?xml version="1.0" encoding="utf-8"?>
<a:theme xmlns:a="http://schemas.openxmlformats.org/drawingml/2006/main" name="Office Theme">
  <a:themeElements>
    <a:clrScheme name="Custom 2">
      <a:dk1>
        <a:srgbClr val="000000"/>
      </a:dk1>
      <a:lt1>
        <a:srgbClr val="FFFFFF"/>
      </a:lt1>
      <a:dk2>
        <a:srgbClr val="000000"/>
      </a:dk2>
      <a:lt2>
        <a:srgbClr val="FFFFFF"/>
      </a:lt2>
      <a:accent1>
        <a:srgbClr val="F37321"/>
      </a:accent1>
      <a:accent2>
        <a:srgbClr val="FFC222"/>
      </a:accent2>
      <a:accent3>
        <a:srgbClr val="ADE0EE"/>
      </a:accent3>
      <a:accent4>
        <a:srgbClr val="C41230"/>
      </a:accent4>
      <a:accent5>
        <a:srgbClr val="1E4164"/>
      </a:accent5>
      <a:accent6>
        <a:srgbClr val="A9C399"/>
      </a:accent6>
      <a:hlink>
        <a:srgbClr val="CB7E80"/>
      </a:hlink>
      <a:folHlink>
        <a:srgbClr val="C0AF2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3"/>
  <sheetViews>
    <sheetView view="pageBreakPreview" zoomScaleNormal="100" zoomScaleSheetLayoutView="100" workbookViewId="0">
      <selection activeCell="A9" sqref="A9:G9"/>
    </sheetView>
  </sheetViews>
  <sheetFormatPr defaultRowHeight="12.75" x14ac:dyDescent="0.2"/>
  <cols>
    <col min="1" max="1" width="64.42578125" customWidth="1"/>
    <col min="2" max="2" width="17.140625" style="18" customWidth="1"/>
    <col min="3" max="4" width="14.5703125" style="4" customWidth="1"/>
    <col min="5" max="5" width="17.42578125" style="4" customWidth="1"/>
    <col min="6" max="7" width="14.5703125" style="4" customWidth="1"/>
  </cols>
  <sheetData>
    <row r="1" spans="1:7" ht="15.75" x14ac:dyDescent="0.25">
      <c r="A1" s="28" t="s">
        <v>90</v>
      </c>
      <c r="B1" s="28"/>
    </row>
    <row r="2" spans="1:7" x14ac:dyDescent="0.2">
      <c r="A2" s="18"/>
    </row>
    <row r="3" spans="1:7" x14ac:dyDescent="0.2">
      <c r="A3" s="18" t="s">
        <v>129</v>
      </c>
    </row>
    <row r="4" spans="1:7" x14ac:dyDescent="0.2">
      <c r="A4" s="18" t="s">
        <v>48</v>
      </c>
    </row>
    <row r="5" spans="1:7" s="18" customFormat="1" x14ac:dyDescent="0.2">
      <c r="A5" s="18" t="s">
        <v>49</v>
      </c>
      <c r="C5" s="4"/>
      <c r="D5" s="4"/>
      <c r="E5" s="4"/>
      <c r="F5" s="4"/>
      <c r="G5" s="4"/>
    </row>
    <row r="6" spans="1:7" x14ac:dyDescent="0.2">
      <c r="A6" s="18" t="s">
        <v>109</v>
      </c>
    </row>
    <row r="7" spans="1:7" x14ac:dyDescent="0.2">
      <c r="A7" s="18" t="s">
        <v>47</v>
      </c>
    </row>
    <row r="8" spans="1:7" s="18" customFormat="1" ht="26.25" customHeight="1" x14ac:dyDescent="0.2">
      <c r="A8" s="82" t="s">
        <v>108</v>
      </c>
      <c r="B8" s="83"/>
      <c r="C8" s="83"/>
      <c r="D8" s="83"/>
      <c r="E8" s="83"/>
      <c r="F8" s="83"/>
      <c r="G8" s="83"/>
    </row>
    <row r="9" spans="1:7" s="18" customFormat="1" ht="27" customHeight="1" x14ac:dyDescent="0.2">
      <c r="A9" s="82" t="s">
        <v>134</v>
      </c>
      <c r="B9" s="83"/>
      <c r="C9" s="83"/>
      <c r="D9" s="83"/>
      <c r="E9" s="83"/>
      <c r="F9" s="83"/>
      <c r="G9" s="83"/>
    </row>
    <row r="10" spans="1:7" ht="36.75" customHeight="1" x14ac:dyDescent="0.2">
      <c r="A10" s="26" t="s">
        <v>57</v>
      </c>
      <c r="B10" s="6" t="s">
        <v>65</v>
      </c>
      <c r="C10" s="27" t="s">
        <v>66</v>
      </c>
      <c r="D10" s="26"/>
      <c r="E10" s="34"/>
      <c r="F10" s="26"/>
      <c r="G10" s="26"/>
    </row>
    <row r="11" spans="1:7" x14ac:dyDescent="0.2">
      <c r="A11" s="29" t="s">
        <v>55</v>
      </c>
      <c r="B11" s="30" t="s">
        <v>54</v>
      </c>
      <c r="C11" s="30" t="s">
        <v>67</v>
      </c>
      <c r="D11" s="41"/>
      <c r="E11" s="41"/>
    </row>
    <row r="12" spans="1:7" s="18" customFormat="1" x14ac:dyDescent="0.2">
      <c r="A12" s="29" t="s">
        <v>56</v>
      </c>
      <c r="B12" s="30" t="s">
        <v>40</v>
      </c>
      <c r="C12" s="30" t="s">
        <v>68</v>
      </c>
      <c r="D12" s="41"/>
      <c r="E12" s="41"/>
      <c r="F12" s="4"/>
      <c r="G12" s="4"/>
    </row>
    <row r="13" spans="1:7" x14ac:dyDescent="0.2">
      <c r="A13" s="29" t="s">
        <v>125</v>
      </c>
      <c r="B13" s="30" t="s">
        <v>106</v>
      </c>
      <c r="C13" s="30" t="s">
        <v>107</v>
      </c>
      <c r="D13" s="41"/>
      <c r="E13" s="42"/>
    </row>
    <row r="14" spans="1:7" x14ac:dyDescent="0.2">
      <c r="A14" s="29" t="s">
        <v>58</v>
      </c>
      <c r="B14" s="30" t="s">
        <v>34</v>
      </c>
      <c r="C14" s="30" t="s">
        <v>69</v>
      </c>
      <c r="D14" s="41"/>
      <c r="E14" s="42"/>
    </row>
    <row r="15" spans="1:7" x14ac:dyDescent="0.2">
      <c r="A15" s="29" t="s">
        <v>59</v>
      </c>
      <c r="B15" s="30" t="s">
        <v>35</v>
      </c>
      <c r="C15" s="30" t="s">
        <v>70</v>
      </c>
      <c r="D15" s="43"/>
      <c r="E15" s="42"/>
    </row>
    <row r="16" spans="1:7" x14ac:dyDescent="0.2">
      <c r="A16" s="18" t="s">
        <v>60</v>
      </c>
      <c r="B16" s="31" t="s">
        <v>36</v>
      </c>
      <c r="C16" s="30" t="s">
        <v>71</v>
      </c>
      <c r="D16" s="43"/>
      <c r="E16" s="42"/>
    </row>
    <row r="17" spans="1:7" x14ac:dyDescent="0.2">
      <c r="A17" s="18" t="s">
        <v>61</v>
      </c>
      <c r="B17" s="31" t="s">
        <v>37</v>
      </c>
      <c r="C17" s="30" t="s">
        <v>72</v>
      </c>
      <c r="D17" s="43"/>
      <c r="E17" s="42"/>
    </row>
    <row r="18" spans="1:7" s="18" customFormat="1" x14ac:dyDescent="0.2">
      <c r="A18" s="29" t="s">
        <v>62</v>
      </c>
      <c r="B18" s="30" t="s">
        <v>38</v>
      </c>
      <c r="C18" s="30" t="s">
        <v>73</v>
      </c>
      <c r="D18" s="43"/>
      <c r="E18" s="42"/>
      <c r="F18" s="4"/>
      <c r="G18" s="4"/>
    </row>
    <row r="19" spans="1:7" s="18" customFormat="1" x14ac:dyDescent="0.2">
      <c r="A19" s="29" t="s">
        <v>63</v>
      </c>
      <c r="B19" s="30" t="s">
        <v>39</v>
      </c>
      <c r="C19" s="30" t="s">
        <v>74</v>
      </c>
      <c r="D19" s="43"/>
      <c r="E19" s="42"/>
      <c r="F19" s="4"/>
      <c r="G19" s="4"/>
    </row>
    <row r="20" spans="1:7" s="18" customFormat="1" x14ac:dyDescent="0.2">
      <c r="C20" s="43"/>
      <c r="D20" s="43"/>
      <c r="E20" s="42"/>
      <c r="F20" s="4"/>
      <c r="G20" s="4"/>
    </row>
    <row r="21" spans="1:7" s="18" customFormat="1" x14ac:dyDescent="0.2">
      <c r="A21" s="18" t="s">
        <v>50</v>
      </c>
      <c r="B21" s="30" t="s">
        <v>46</v>
      </c>
      <c r="C21" s="43"/>
      <c r="D21" s="43"/>
      <c r="E21" s="42"/>
      <c r="F21" s="4"/>
      <c r="G21" s="4"/>
    </row>
    <row r="22" spans="1:7" s="18" customFormat="1" x14ac:dyDescent="0.2">
      <c r="C22" s="43"/>
      <c r="D22" s="43"/>
      <c r="E22" s="42"/>
      <c r="F22" s="4"/>
      <c r="G22" s="4"/>
    </row>
    <row r="23" spans="1:7" x14ac:dyDescent="0.2">
      <c r="A23" t="s">
        <v>110</v>
      </c>
      <c r="C23" s="41"/>
      <c r="D23" s="43"/>
      <c r="E23" s="42"/>
    </row>
  </sheetData>
  <mergeCells count="2">
    <mergeCell ref="A8:G8"/>
    <mergeCell ref="A9:G9"/>
  </mergeCells>
  <pageMargins left="0.70866141732283472" right="0.70866141732283472" top="0.74803149606299213" bottom="0.74803149606299213" header="0.31496062992125984" footer="0.31496062992125984"/>
  <pageSetup paperSize="8" orientation="landscape" r:id="rId1"/>
  <headerFooter>
    <oddHeader>&amp;C2013 National Electricity Forecasting Report</oddHeader>
    <oddFooter>&amp;L© 2013 Australian Energy Market Operator&amp;R&amp;P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view="pageBreakPreview" zoomScale="85" zoomScaleNormal="80" zoomScaleSheetLayoutView="85" zoomScalePageLayoutView="30" workbookViewId="0">
      <selection activeCell="C45" sqref="C45"/>
    </sheetView>
  </sheetViews>
  <sheetFormatPr defaultRowHeight="12.75" x14ac:dyDescent="0.2"/>
  <cols>
    <col min="1" max="1" width="9.140625" style="18"/>
    <col min="2" max="2" width="9" style="18" customWidth="1"/>
    <col min="3" max="3" width="11.5703125" style="18" customWidth="1"/>
    <col min="4" max="5" width="10.140625" style="18" customWidth="1"/>
    <col min="6" max="6" width="11.42578125" style="18" hidden="1" customWidth="1"/>
    <col min="7" max="8" width="10.140625" style="18" hidden="1" customWidth="1"/>
    <col min="9" max="16384" width="9.140625" style="18"/>
  </cols>
  <sheetData>
    <row r="1" spans="1:24" s="19" customFormat="1" ht="21" customHeight="1" x14ac:dyDescent="0.2">
      <c r="A1" s="19" t="s">
        <v>96</v>
      </c>
      <c r="X1" s="44"/>
    </row>
    <row r="2" spans="1:24" ht="13.5" thickBot="1" x14ac:dyDescent="0.25">
      <c r="A2" s="14"/>
      <c r="C2" s="84">
        <v>2013</v>
      </c>
      <c r="D2" s="84"/>
      <c r="E2" s="85"/>
      <c r="F2" s="86">
        <v>2012</v>
      </c>
      <c r="G2" s="84"/>
      <c r="H2" s="85"/>
    </row>
    <row r="3" spans="1:24" ht="64.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5430.6946470000094</v>
      </c>
      <c r="C4" s="37"/>
      <c r="D4" s="37"/>
      <c r="E4" s="37"/>
      <c r="F4" s="17"/>
      <c r="G4" s="17"/>
      <c r="H4" s="17"/>
      <c r="N4" s="33"/>
      <c r="O4" s="33"/>
      <c r="P4" s="33"/>
    </row>
    <row r="5" spans="1:24" ht="13.5" customHeight="1" thickBot="1" x14ac:dyDescent="0.25">
      <c r="A5" s="21" t="s">
        <v>2</v>
      </c>
      <c r="B5" s="37">
        <v>5322.0030750000005</v>
      </c>
      <c r="C5" s="37"/>
      <c r="D5" s="37"/>
      <c r="E5" s="37"/>
      <c r="F5" s="17"/>
      <c r="G5" s="17"/>
      <c r="H5" s="17"/>
      <c r="N5" s="33"/>
      <c r="O5" s="33"/>
      <c r="P5" s="33"/>
    </row>
    <row r="6" spans="1:24" ht="13.5" customHeight="1" thickBot="1" x14ac:dyDescent="0.25">
      <c r="A6" s="21" t="s">
        <v>3</v>
      </c>
      <c r="B6" s="37">
        <v>5301.360023499994</v>
      </c>
      <c r="C6" s="37"/>
      <c r="D6" s="37"/>
      <c r="E6" s="37"/>
      <c r="F6" s="17"/>
      <c r="G6" s="17"/>
      <c r="H6" s="17"/>
      <c r="N6" s="33"/>
      <c r="O6" s="33"/>
      <c r="P6" s="33"/>
    </row>
    <row r="7" spans="1:24" ht="13.5" thickBot="1" x14ac:dyDescent="0.25">
      <c r="A7" s="21" t="s">
        <v>4</v>
      </c>
      <c r="B7" s="37">
        <v>5256.5524089999944</v>
      </c>
      <c r="C7" s="37"/>
      <c r="D7" s="37"/>
      <c r="E7" s="37"/>
      <c r="F7" s="17"/>
      <c r="G7" s="17"/>
      <c r="H7" s="17"/>
      <c r="P7" s="32"/>
    </row>
    <row r="8" spans="1:24" ht="13.5" thickBot="1" x14ac:dyDescent="0.25">
      <c r="A8" s="21" t="s">
        <v>5</v>
      </c>
      <c r="B8" s="37">
        <v>5492.8529155000006</v>
      </c>
      <c r="C8" s="37"/>
      <c r="D8" s="37"/>
      <c r="E8" s="37"/>
      <c r="F8" s="17"/>
      <c r="G8" s="17"/>
      <c r="H8" s="17"/>
      <c r="P8" s="32"/>
    </row>
    <row r="9" spans="1:24" ht="13.5" thickBot="1" x14ac:dyDescent="0.25">
      <c r="A9" s="21" t="s">
        <v>6</v>
      </c>
      <c r="B9" s="37">
        <v>5151.8046124999755</v>
      </c>
      <c r="C9" s="37"/>
      <c r="D9" s="37"/>
      <c r="E9" s="37"/>
      <c r="F9" s="17"/>
      <c r="G9" s="17"/>
      <c r="H9" s="17"/>
      <c r="P9" s="32"/>
    </row>
    <row r="10" spans="1:24" ht="13.5" thickBot="1" x14ac:dyDescent="0.25">
      <c r="A10" s="21" t="s">
        <v>33</v>
      </c>
      <c r="B10" s="37">
        <v>5060.4715110000088</v>
      </c>
      <c r="C10" s="37"/>
      <c r="D10" s="37"/>
      <c r="E10" s="37"/>
      <c r="F10" s="17"/>
      <c r="G10" s="17"/>
      <c r="H10" s="17"/>
      <c r="P10" s="32"/>
    </row>
    <row r="11" spans="1:24" ht="23.25" thickBot="1" x14ac:dyDescent="0.25">
      <c r="A11" s="21" t="s">
        <v>41</v>
      </c>
      <c r="B11" s="37">
        <v>5275.7510531117723</v>
      </c>
      <c r="C11" s="37"/>
      <c r="D11" s="37"/>
      <c r="E11" s="37"/>
      <c r="F11" s="17">
        <v>5080.9866571362836</v>
      </c>
      <c r="G11" s="17">
        <v>0</v>
      </c>
      <c r="H11" s="17" t="s">
        <v>7</v>
      </c>
      <c r="P11" s="32"/>
    </row>
    <row r="12" spans="1:24" ht="13.5" thickBot="1" x14ac:dyDescent="0.25">
      <c r="A12" s="21" t="s">
        <v>8</v>
      </c>
      <c r="B12" s="37"/>
      <c r="C12" s="37">
        <v>5373.7981555266942</v>
      </c>
      <c r="D12" s="37">
        <v>5302.5409627229647</v>
      </c>
      <c r="E12" s="37">
        <v>5180.1826067045449</v>
      </c>
      <c r="F12" s="17">
        <v>5131.2488050834381</v>
      </c>
      <c r="G12" s="17">
        <v>0</v>
      </c>
      <c r="H12" s="17" t="s">
        <v>8</v>
      </c>
      <c r="P12" s="32"/>
    </row>
    <row r="13" spans="1:24" ht="13.5" thickBot="1" x14ac:dyDescent="0.25">
      <c r="A13" s="21" t="s">
        <v>9</v>
      </c>
      <c r="B13" s="37"/>
      <c r="C13" s="37">
        <v>5598.5330338614276</v>
      </c>
      <c r="D13" s="37">
        <v>5494.4944841745346</v>
      </c>
      <c r="E13" s="37">
        <v>5277.5394656807239</v>
      </c>
      <c r="F13" s="17">
        <v>5202.9492527469947</v>
      </c>
      <c r="G13" s="17">
        <v>0</v>
      </c>
      <c r="H13" s="17" t="s">
        <v>9</v>
      </c>
      <c r="P13" s="32"/>
    </row>
    <row r="14" spans="1:24" ht="13.5" thickBot="1" x14ac:dyDescent="0.25">
      <c r="A14" s="21" t="s">
        <v>10</v>
      </c>
      <c r="B14" s="37"/>
      <c r="C14" s="37">
        <v>5761.1914133078517</v>
      </c>
      <c r="D14" s="37">
        <v>5634.0541835015774</v>
      </c>
      <c r="E14" s="37">
        <v>5380.7572847133015</v>
      </c>
      <c r="F14" s="17">
        <v>5309.7670718751378</v>
      </c>
      <c r="G14" s="17">
        <v>0</v>
      </c>
      <c r="H14" s="17" t="s">
        <v>10</v>
      </c>
      <c r="P14" s="32"/>
    </row>
    <row r="15" spans="1:24" ht="13.5" thickBot="1" x14ac:dyDescent="0.25">
      <c r="A15" s="21" t="s">
        <v>11</v>
      </c>
      <c r="B15" s="37"/>
      <c r="C15" s="37">
        <v>5899.6235734776083</v>
      </c>
      <c r="D15" s="37">
        <v>5721.1463827240368</v>
      </c>
      <c r="E15" s="37">
        <v>5432.6707636151923</v>
      </c>
      <c r="F15" s="17">
        <v>5389.5818176763523</v>
      </c>
      <c r="G15" s="17">
        <v>0</v>
      </c>
      <c r="H15" s="17" t="s">
        <v>11</v>
      </c>
      <c r="P15" s="32"/>
    </row>
    <row r="16" spans="1:24" ht="13.5" thickBot="1" x14ac:dyDescent="0.25">
      <c r="A16" s="21" t="s">
        <v>12</v>
      </c>
      <c r="B16" s="37"/>
      <c r="C16" s="37">
        <v>5980.5070725256783</v>
      </c>
      <c r="D16" s="37">
        <v>5774.2141619273534</v>
      </c>
      <c r="E16" s="37">
        <v>5466.8372968715239</v>
      </c>
      <c r="F16" s="17">
        <v>5463.4191140227613</v>
      </c>
      <c r="G16" s="17">
        <v>0</v>
      </c>
      <c r="H16" s="17" t="s">
        <v>12</v>
      </c>
      <c r="P16" s="32"/>
    </row>
    <row r="17" spans="1:21" ht="13.5" thickBot="1" x14ac:dyDescent="0.25">
      <c r="A17" s="21" t="s">
        <v>13</v>
      </c>
      <c r="B17" s="37"/>
      <c r="C17" s="37">
        <v>6074.7534543872107</v>
      </c>
      <c r="D17" s="37">
        <v>5844.3669965606678</v>
      </c>
      <c r="E17" s="37">
        <v>5513.6328730681171</v>
      </c>
      <c r="F17" s="17">
        <v>5466.8517983790334</v>
      </c>
      <c r="G17" s="17">
        <v>0</v>
      </c>
      <c r="H17" s="17" t="s">
        <v>13</v>
      </c>
      <c r="P17" s="32"/>
    </row>
    <row r="18" spans="1:21" ht="13.5" thickBot="1" x14ac:dyDescent="0.25">
      <c r="A18" s="21" t="s">
        <v>14</v>
      </c>
      <c r="B18" s="37"/>
      <c r="C18" s="37">
        <v>6145.309411171027</v>
      </c>
      <c r="D18" s="37">
        <v>5910.067505293021</v>
      </c>
      <c r="E18" s="37">
        <v>5551.2180522097224</v>
      </c>
      <c r="F18" s="17">
        <v>5471.5971256839512</v>
      </c>
      <c r="G18" s="17">
        <v>0</v>
      </c>
      <c r="H18" s="17" t="s">
        <v>14</v>
      </c>
      <c r="P18" s="32"/>
    </row>
    <row r="19" spans="1:21" ht="13.5" thickBot="1" x14ac:dyDescent="0.25">
      <c r="A19" s="21" t="s">
        <v>15</v>
      </c>
      <c r="B19" s="37"/>
      <c r="C19" s="37">
        <v>6219.7568785512512</v>
      </c>
      <c r="D19" s="37">
        <v>5977.7001547467353</v>
      </c>
      <c r="E19" s="37">
        <v>5587.077941208915</v>
      </c>
      <c r="F19" s="17">
        <v>5512.52120818201</v>
      </c>
      <c r="G19" s="17">
        <v>0</v>
      </c>
      <c r="H19" s="17" t="s">
        <v>15</v>
      </c>
      <c r="P19" s="32"/>
    </row>
    <row r="20" spans="1:21" ht="13.5" thickBot="1" x14ac:dyDescent="0.25">
      <c r="A20" s="21" t="s">
        <v>16</v>
      </c>
      <c r="B20" s="37"/>
      <c r="C20" s="37">
        <v>6282.996582985912</v>
      </c>
      <c r="D20" s="37">
        <v>6024.5275131304952</v>
      </c>
      <c r="E20" s="37">
        <v>5608.123405829645</v>
      </c>
      <c r="F20" s="17">
        <v>5529.1998620024333</v>
      </c>
      <c r="G20" s="17">
        <v>0</v>
      </c>
      <c r="H20" s="17" t="s">
        <v>16</v>
      </c>
      <c r="P20" s="32"/>
    </row>
    <row r="21" spans="1:21" ht="13.5" thickBot="1" x14ac:dyDescent="0.25">
      <c r="A21" s="21" t="s">
        <v>17</v>
      </c>
      <c r="B21" s="37"/>
      <c r="C21" s="37">
        <v>6331.2597171893767</v>
      </c>
      <c r="D21" s="37">
        <v>6053.117064384267</v>
      </c>
      <c r="E21" s="37">
        <v>5614.1334997747554</v>
      </c>
      <c r="F21" s="17">
        <v>5528.9008926839615</v>
      </c>
      <c r="G21" s="17">
        <v>0</v>
      </c>
      <c r="H21" s="17" t="s">
        <v>17</v>
      </c>
      <c r="P21" s="32"/>
    </row>
    <row r="22" spans="1:21" ht="13.5" thickBot="1" x14ac:dyDescent="0.25">
      <c r="A22" s="21" t="s">
        <v>18</v>
      </c>
      <c r="B22" s="37"/>
      <c r="C22" s="37">
        <v>6389.6470823348345</v>
      </c>
      <c r="D22" s="37">
        <v>6091.6473096769305</v>
      </c>
      <c r="E22" s="37">
        <v>5626.5895089934302</v>
      </c>
      <c r="F22" s="17">
        <v>5528.768805285039</v>
      </c>
      <c r="G22" s="17">
        <v>0</v>
      </c>
      <c r="H22" s="17" t="s">
        <v>18</v>
      </c>
      <c r="P22" s="32"/>
    </row>
    <row r="23" spans="1:21" ht="13.5" thickBot="1" x14ac:dyDescent="0.25">
      <c r="A23" s="21" t="s">
        <v>19</v>
      </c>
      <c r="B23" s="37"/>
      <c r="C23" s="37">
        <v>6453.0248695940827</v>
      </c>
      <c r="D23" s="37">
        <v>6133.8820714278854</v>
      </c>
      <c r="E23" s="37">
        <v>5637.6322720631197</v>
      </c>
      <c r="F23" s="17">
        <v>5552.0959733432937</v>
      </c>
      <c r="G23" s="17">
        <v>0</v>
      </c>
      <c r="H23" s="17" t="s">
        <v>19</v>
      </c>
      <c r="P23" s="32"/>
    </row>
    <row r="24" spans="1:21" ht="13.5" thickBot="1" x14ac:dyDescent="0.25">
      <c r="A24" s="21" t="s">
        <v>20</v>
      </c>
      <c r="B24" s="37"/>
      <c r="C24" s="37">
        <v>6513.8670463007775</v>
      </c>
      <c r="D24" s="37">
        <v>6185.6714225663382</v>
      </c>
      <c r="E24" s="37">
        <v>5648.8750616326925</v>
      </c>
      <c r="F24" s="17">
        <v>5575.1607660135805</v>
      </c>
      <c r="G24" s="17">
        <v>0</v>
      </c>
      <c r="H24" s="17" t="s">
        <v>20</v>
      </c>
      <c r="P24" s="32"/>
    </row>
    <row r="25" spans="1:21" ht="13.5" thickBot="1" x14ac:dyDescent="0.25">
      <c r="A25" s="21" t="s">
        <v>21</v>
      </c>
      <c r="B25" s="37"/>
      <c r="C25" s="37">
        <v>6581.8939079347783</v>
      </c>
      <c r="D25" s="37">
        <v>6242.0573105768717</v>
      </c>
      <c r="E25" s="37">
        <v>5673.2390015979208</v>
      </c>
      <c r="F25" s="17">
        <v>5600.5597044327742</v>
      </c>
      <c r="G25" s="17">
        <v>0</v>
      </c>
      <c r="H25" s="17" t="s">
        <v>21</v>
      </c>
      <c r="P25" s="32"/>
    </row>
    <row r="26" spans="1:21" ht="13.5" thickBot="1" x14ac:dyDescent="0.25">
      <c r="A26" s="21" t="s">
        <v>22</v>
      </c>
      <c r="B26" s="37"/>
      <c r="C26" s="37">
        <v>6640.0511951987528</v>
      </c>
      <c r="D26" s="37">
        <v>6284.9312554249609</v>
      </c>
      <c r="E26" s="37">
        <v>5689.7218370366008</v>
      </c>
      <c r="F26" s="17">
        <v>5616.5390861743654</v>
      </c>
      <c r="G26" s="17">
        <v>0</v>
      </c>
      <c r="H26" s="17" t="s">
        <v>22</v>
      </c>
      <c r="P26" s="32"/>
    </row>
    <row r="27" spans="1:21" ht="13.5" thickBot="1" x14ac:dyDescent="0.25">
      <c r="A27" s="21" t="s">
        <v>23</v>
      </c>
      <c r="B27" s="37"/>
      <c r="C27" s="37">
        <v>6700.3283444689569</v>
      </c>
      <c r="D27" s="37">
        <v>6328.5025607234411</v>
      </c>
      <c r="E27" s="37">
        <v>5708.6694263394238</v>
      </c>
      <c r="F27" s="17">
        <v>5634.1461900100549</v>
      </c>
      <c r="G27" s="17">
        <v>0</v>
      </c>
      <c r="H27" s="17" t="s">
        <v>23</v>
      </c>
      <c r="P27" s="32"/>
    </row>
    <row r="28" spans="1:21" ht="13.5" thickBot="1" x14ac:dyDescent="0.25">
      <c r="A28" s="21" t="s">
        <v>24</v>
      </c>
      <c r="B28" s="37"/>
      <c r="C28" s="37">
        <v>6769.2620142554269</v>
      </c>
      <c r="D28" s="37">
        <v>6379.3639759987045</v>
      </c>
      <c r="E28" s="37">
        <v>5734.9980338214655</v>
      </c>
      <c r="F28" s="17">
        <v>5644.2835727103802</v>
      </c>
      <c r="G28" s="17">
        <v>0</v>
      </c>
      <c r="H28" s="17" t="s">
        <v>24</v>
      </c>
      <c r="P28" s="32"/>
    </row>
    <row r="29" spans="1:21" ht="13.5" thickBot="1" x14ac:dyDescent="0.25">
      <c r="A29" s="21" t="s">
        <v>25</v>
      </c>
      <c r="B29" s="37"/>
      <c r="C29" s="37">
        <v>6835.4692416018643</v>
      </c>
      <c r="D29" s="37">
        <v>6427.6480547955243</v>
      </c>
      <c r="E29" s="37">
        <v>5757.3190609993799</v>
      </c>
      <c r="F29" s="17">
        <v>5647.1681994300379</v>
      </c>
      <c r="G29" s="17">
        <v>0</v>
      </c>
      <c r="H29" s="17" t="s">
        <v>25</v>
      </c>
      <c r="P29" s="32"/>
    </row>
    <row r="30" spans="1:21" ht="13.5" thickBot="1" x14ac:dyDescent="0.25">
      <c r="A30" s="21" t="s">
        <v>26</v>
      </c>
      <c r="B30" s="37"/>
      <c r="C30" s="37">
        <v>6900.9927844361282</v>
      </c>
      <c r="D30" s="37">
        <v>6471.615103658115</v>
      </c>
      <c r="E30" s="37">
        <v>5778.9513968351021</v>
      </c>
      <c r="F30" s="17">
        <v>5656.6897572283942</v>
      </c>
      <c r="G30" s="17">
        <v>0</v>
      </c>
      <c r="H30" s="17" t="s">
        <v>26</v>
      </c>
      <c r="P30" s="32"/>
    </row>
    <row r="31" spans="1:21" ht="13.5" thickBot="1" x14ac:dyDescent="0.25">
      <c r="A31" s="21" t="s">
        <v>53</v>
      </c>
      <c r="B31" s="48"/>
      <c r="C31" s="37">
        <v>6959.8132870267782</v>
      </c>
      <c r="D31" s="37">
        <v>6508.4036928893311</v>
      </c>
      <c r="E31" s="37">
        <v>5794.4541218083759</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f>(B11/B7)^(1/4)-1</f>
        <v>9.1183363210323165E-4</v>
      </c>
      <c r="C34" s="67"/>
      <c r="D34" s="67"/>
      <c r="E34" s="67"/>
    </row>
    <row r="35" spans="1:5" ht="23.25" thickBot="1" x14ac:dyDescent="0.25">
      <c r="A35" s="21" t="s">
        <v>77</v>
      </c>
      <c r="B35" s="67"/>
      <c r="C35" s="67">
        <f>(C16/C12)^(1/4)-1</f>
        <v>2.7103394649669488E-2</v>
      </c>
      <c r="D35" s="67">
        <f t="shared" ref="D35:E35" si="0">(D16/D12)^(1/4)-1</f>
        <v>2.153256021627814E-2</v>
      </c>
      <c r="E35" s="67">
        <f t="shared" si="0"/>
        <v>1.3556048851775193E-2</v>
      </c>
    </row>
    <row r="36" spans="1:5" ht="23.25" thickBot="1" x14ac:dyDescent="0.25">
      <c r="A36" s="21" t="s">
        <v>76</v>
      </c>
      <c r="B36" s="67"/>
      <c r="C36" s="67">
        <f>(C21/C17)^(1/4)-1</f>
        <v>1.0393091623760231E-2</v>
      </c>
      <c r="D36" s="67">
        <f t="shared" ref="D36:E36" si="1">(D21/D17)^(1/4)-1</f>
        <v>8.8123687614392043E-3</v>
      </c>
      <c r="E36" s="67">
        <f t="shared" si="1"/>
        <v>4.5260939464253358E-3</v>
      </c>
    </row>
    <row r="37" spans="1:5" ht="23.25" thickBot="1" x14ac:dyDescent="0.25">
      <c r="A37" s="21" t="s">
        <v>75</v>
      </c>
      <c r="B37" s="67"/>
      <c r="C37" s="67">
        <f>(C21/C12)^(1/9)-1</f>
        <v>1.8385217400118892E-2</v>
      </c>
      <c r="D37" s="67">
        <f t="shared" ref="D37:E37" si="2">(D21/D12)^(1/9)-1</f>
        <v>1.4818411495345352E-2</v>
      </c>
      <c r="E37" s="67">
        <f t="shared" si="2"/>
        <v>8.9786180815465411E-3</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view="pageBreakPreview" zoomScale="85" zoomScaleNormal="70" zoomScaleSheetLayoutView="85" zoomScalePageLayoutView="30" workbookViewId="0">
      <selection activeCell="E44" sqref="E44"/>
    </sheetView>
  </sheetViews>
  <sheetFormatPr defaultRowHeight="12.75" x14ac:dyDescent="0.2"/>
  <cols>
    <col min="1" max="1" width="9.140625" style="18"/>
    <col min="2" max="2" width="9" style="18" customWidth="1"/>
    <col min="3" max="3" width="11.5703125" style="18" customWidth="1"/>
    <col min="4" max="5" width="10.140625" style="18" customWidth="1"/>
    <col min="6" max="6" width="11.7109375" style="18" hidden="1" customWidth="1"/>
    <col min="7" max="8" width="10.140625" style="18" hidden="1" customWidth="1"/>
    <col min="9" max="16384" width="9.140625" style="18"/>
  </cols>
  <sheetData>
    <row r="1" spans="1:24" s="19" customFormat="1" ht="21" customHeight="1" x14ac:dyDescent="0.2">
      <c r="A1" s="19" t="s">
        <v>128</v>
      </c>
      <c r="X1" s="44"/>
    </row>
    <row r="2" spans="1:24" ht="13.5" thickBot="1" x14ac:dyDescent="0.25">
      <c r="A2" s="14"/>
      <c r="C2" s="84">
        <v>2013</v>
      </c>
      <c r="D2" s="84"/>
      <c r="E2" s="85"/>
      <c r="F2" s="86">
        <v>2012</v>
      </c>
      <c r="G2" s="84"/>
      <c r="H2" s="85"/>
    </row>
    <row r="3" spans="1:24" ht="60.7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13179.355526143034</v>
      </c>
      <c r="C4" s="37"/>
      <c r="D4" s="37"/>
      <c r="E4" s="37"/>
      <c r="F4" s="17"/>
      <c r="G4" s="17"/>
      <c r="H4" s="17"/>
      <c r="N4" s="33"/>
      <c r="O4" s="33"/>
      <c r="P4" s="33"/>
    </row>
    <row r="5" spans="1:24" ht="13.5" customHeight="1" thickBot="1" x14ac:dyDescent="0.25">
      <c r="A5" s="21" t="s">
        <v>2</v>
      </c>
      <c r="B5" s="37">
        <v>13153.894700590001</v>
      </c>
      <c r="C5" s="37"/>
      <c r="D5" s="37"/>
      <c r="E5" s="37"/>
      <c r="F5" s="17"/>
      <c r="G5" s="17"/>
      <c r="H5" s="17"/>
      <c r="N5" s="33"/>
      <c r="O5" s="33"/>
      <c r="P5" s="33"/>
    </row>
    <row r="6" spans="1:24" ht="13.5" customHeight="1" thickBot="1" x14ac:dyDescent="0.25">
      <c r="A6" s="21" t="s">
        <v>3</v>
      </c>
      <c r="B6" s="37">
        <v>13598.612139729994</v>
      </c>
      <c r="C6" s="37"/>
      <c r="D6" s="37"/>
      <c r="E6" s="37"/>
      <c r="F6" s="17"/>
      <c r="G6" s="17"/>
      <c r="H6" s="17"/>
      <c r="N6" s="33"/>
      <c r="O6" s="33"/>
      <c r="P6" s="33"/>
    </row>
    <row r="7" spans="1:24" ht="13.5" thickBot="1" x14ac:dyDescent="0.25">
      <c r="A7" s="21" t="s">
        <v>4</v>
      </c>
      <c r="B7" s="37">
        <v>14242.934882159043</v>
      </c>
      <c r="C7" s="37"/>
      <c r="D7" s="37"/>
      <c r="E7" s="37"/>
      <c r="F7" s="17"/>
      <c r="G7" s="17"/>
      <c r="H7" s="17"/>
      <c r="P7" s="32"/>
    </row>
    <row r="8" spans="1:24" ht="13.5" thickBot="1" x14ac:dyDescent="0.25">
      <c r="A8" s="21" t="s">
        <v>5</v>
      </c>
      <c r="B8" s="37">
        <v>13888.546661647983</v>
      </c>
      <c r="C8" s="37"/>
      <c r="D8" s="37"/>
      <c r="E8" s="37"/>
      <c r="F8" s="17"/>
      <c r="G8" s="17"/>
      <c r="H8" s="17"/>
      <c r="P8" s="32"/>
    </row>
    <row r="9" spans="1:24" ht="13.5" thickBot="1" x14ac:dyDescent="0.25">
      <c r="A9" s="21" t="s">
        <v>6</v>
      </c>
      <c r="B9" s="37">
        <v>13658.482299386989</v>
      </c>
      <c r="C9" s="37"/>
      <c r="D9" s="37"/>
      <c r="E9" s="37"/>
      <c r="F9" s="17"/>
      <c r="G9" s="17"/>
      <c r="H9" s="17"/>
      <c r="P9" s="32"/>
    </row>
    <row r="10" spans="1:24" ht="13.5" thickBot="1" x14ac:dyDescent="0.25">
      <c r="A10" s="21" t="s">
        <v>33</v>
      </c>
      <c r="B10" s="37">
        <v>13196.780492252024</v>
      </c>
      <c r="C10" s="37"/>
      <c r="D10" s="37"/>
      <c r="E10" s="37"/>
      <c r="F10" s="17"/>
      <c r="G10" s="17"/>
      <c r="H10" s="17"/>
      <c r="P10" s="32"/>
    </row>
    <row r="11" spans="1:24" ht="23.25" thickBot="1" x14ac:dyDescent="0.25">
      <c r="A11" s="21" t="s">
        <v>41</v>
      </c>
      <c r="B11" s="37">
        <v>12675.255561849497</v>
      </c>
      <c r="C11" s="37"/>
      <c r="D11" s="37"/>
      <c r="E11" s="37"/>
      <c r="F11" s="17">
        <v>13065.180029052271</v>
      </c>
      <c r="G11" s="17">
        <v>0</v>
      </c>
      <c r="H11" s="17" t="s">
        <v>7</v>
      </c>
      <c r="P11" s="32"/>
    </row>
    <row r="12" spans="1:24" ht="13.5" thickBot="1" x14ac:dyDescent="0.25">
      <c r="A12" s="21" t="s">
        <v>8</v>
      </c>
      <c r="B12" s="37"/>
      <c r="C12" s="37">
        <v>12884.536380799491</v>
      </c>
      <c r="D12" s="37">
        <v>12717.843324537433</v>
      </c>
      <c r="E12" s="37">
        <v>12392.875693747406</v>
      </c>
      <c r="F12" s="17">
        <v>13197.004967894512</v>
      </c>
      <c r="G12" s="17">
        <v>0</v>
      </c>
      <c r="H12" s="17" t="s">
        <v>8</v>
      </c>
      <c r="P12" s="32"/>
    </row>
    <row r="13" spans="1:24" ht="13.5" thickBot="1" x14ac:dyDescent="0.25">
      <c r="A13" s="21" t="s">
        <v>9</v>
      </c>
      <c r="B13" s="37"/>
      <c r="C13" s="37">
        <v>13417.872825815759</v>
      </c>
      <c r="D13" s="37">
        <v>13170.386286170438</v>
      </c>
      <c r="E13" s="37">
        <v>12584.102138076873</v>
      </c>
      <c r="F13" s="17">
        <v>13292.280979929328</v>
      </c>
      <c r="G13" s="17">
        <v>0</v>
      </c>
      <c r="H13" s="17" t="s">
        <v>9</v>
      </c>
      <c r="P13" s="32"/>
    </row>
    <row r="14" spans="1:24" ht="13.5" thickBot="1" x14ac:dyDescent="0.25">
      <c r="A14" s="21" t="s">
        <v>10</v>
      </c>
      <c r="B14" s="37"/>
      <c r="C14" s="37">
        <v>12893.725319484565</v>
      </c>
      <c r="D14" s="37">
        <v>12608.031671905221</v>
      </c>
      <c r="E14" s="37">
        <v>12009.66540017131</v>
      </c>
      <c r="F14" s="17">
        <v>13384.930166286274</v>
      </c>
      <c r="G14" s="17">
        <v>0</v>
      </c>
      <c r="H14" s="17" t="s">
        <v>10</v>
      </c>
      <c r="P14" s="32"/>
    </row>
    <row r="15" spans="1:24" ht="13.5" thickBot="1" x14ac:dyDescent="0.25">
      <c r="A15" s="21" t="s">
        <v>11</v>
      </c>
      <c r="B15" s="37"/>
      <c r="C15" s="37">
        <v>12879.140900300734</v>
      </c>
      <c r="D15" s="37">
        <v>12483.098583774085</v>
      </c>
      <c r="E15" s="37">
        <v>11831.540626990958</v>
      </c>
      <c r="F15" s="17">
        <v>13445.926847593775</v>
      </c>
      <c r="G15" s="17">
        <v>0</v>
      </c>
      <c r="H15" s="17" t="s">
        <v>11</v>
      </c>
      <c r="P15" s="32"/>
    </row>
    <row r="16" spans="1:24" ht="13.5" thickBot="1" x14ac:dyDescent="0.25">
      <c r="A16" s="21" t="s">
        <v>12</v>
      </c>
      <c r="B16" s="37"/>
      <c r="C16" s="37">
        <v>12753.744700322906</v>
      </c>
      <c r="D16" s="37">
        <v>12308.220491826398</v>
      </c>
      <c r="E16" s="37">
        <v>11622.664853572709</v>
      </c>
      <c r="F16" s="17">
        <v>13529.387688742683</v>
      </c>
      <c r="G16" s="17">
        <v>0</v>
      </c>
      <c r="H16" s="17" t="s">
        <v>12</v>
      </c>
      <c r="P16" s="32"/>
    </row>
    <row r="17" spans="1:21" ht="13.5" thickBot="1" x14ac:dyDescent="0.25">
      <c r="A17" s="21" t="s">
        <v>13</v>
      </c>
      <c r="B17" s="37"/>
      <c r="C17" s="37">
        <v>12928.170702053156</v>
      </c>
      <c r="D17" s="37">
        <v>12429.643955499125</v>
      </c>
      <c r="E17" s="37">
        <v>11696.817221702733</v>
      </c>
      <c r="F17" s="17">
        <v>13531.087175604363</v>
      </c>
      <c r="G17" s="17">
        <v>0</v>
      </c>
      <c r="H17" s="17" t="s">
        <v>13</v>
      </c>
      <c r="P17" s="32"/>
    </row>
    <row r="18" spans="1:21" ht="13.5" thickBot="1" x14ac:dyDescent="0.25">
      <c r="A18" s="21" t="s">
        <v>14</v>
      </c>
      <c r="B18" s="37"/>
      <c r="C18" s="37">
        <v>12457.563451238566</v>
      </c>
      <c r="D18" s="37">
        <v>11964.430137629619</v>
      </c>
      <c r="E18" s="37">
        <v>11227.185606016923</v>
      </c>
      <c r="F18" s="17">
        <v>13545.713844899576</v>
      </c>
      <c r="G18" s="17">
        <v>0</v>
      </c>
      <c r="H18" s="17" t="s">
        <v>14</v>
      </c>
      <c r="P18" s="32"/>
    </row>
    <row r="19" spans="1:21" ht="13.5" thickBot="1" x14ac:dyDescent="0.25">
      <c r="A19" s="21" t="s">
        <v>15</v>
      </c>
      <c r="B19" s="37"/>
      <c r="C19" s="37">
        <v>12618.215643667905</v>
      </c>
      <c r="D19" s="37">
        <v>12110.663459996669</v>
      </c>
      <c r="E19" s="37">
        <v>11307.552404405496</v>
      </c>
      <c r="F19" s="17">
        <v>13544.739438670917</v>
      </c>
      <c r="G19" s="17">
        <v>0</v>
      </c>
      <c r="H19" s="17" t="s">
        <v>15</v>
      </c>
      <c r="P19" s="32"/>
    </row>
    <row r="20" spans="1:21" ht="13.5" thickBot="1" x14ac:dyDescent="0.25">
      <c r="A20" s="21" t="s">
        <v>16</v>
      </c>
      <c r="B20" s="37"/>
      <c r="C20" s="37">
        <v>12754.296738207015</v>
      </c>
      <c r="D20" s="37">
        <v>12211.703353573226</v>
      </c>
      <c r="E20" s="37">
        <v>11355.128402595052</v>
      </c>
      <c r="F20" s="17">
        <v>13560.718383768635</v>
      </c>
      <c r="G20" s="17">
        <v>0</v>
      </c>
      <c r="H20" s="17" t="s">
        <v>16</v>
      </c>
      <c r="P20" s="32"/>
    </row>
    <row r="21" spans="1:21" ht="13.5" thickBot="1" x14ac:dyDescent="0.25">
      <c r="A21" s="21" t="s">
        <v>17</v>
      </c>
      <c r="B21" s="37"/>
      <c r="C21" s="37">
        <v>12858.042766582434</v>
      </c>
      <c r="D21" s="37">
        <v>12273.954941600718</v>
      </c>
      <c r="E21" s="37">
        <v>11371.1220929601</v>
      </c>
      <c r="F21" s="17">
        <v>13535.152216609025</v>
      </c>
      <c r="G21" s="17">
        <v>0</v>
      </c>
      <c r="H21" s="17" t="s">
        <v>17</v>
      </c>
      <c r="P21" s="32"/>
    </row>
    <row r="22" spans="1:21" ht="13.5" thickBot="1" x14ac:dyDescent="0.25">
      <c r="A22" s="21" t="s">
        <v>18</v>
      </c>
      <c r="B22" s="37"/>
      <c r="C22" s="37">
        <v>12986.052755241264</v>
      </c>
      <c r="D22" s="37">
        <v>12359.779090060638</v>
      </c>
      <c r="E22" s="37">
        <v>11403.009177265534</v>
      </c>
      <c r="F22" s="17">
        <v>13529.780046523476</v>
      </c>
      <c r="G22" s="17">
        <v>0</v>
      </c>
      <c r="H22" s="17" t="s">
        <v>18</v>
      </c>
      <c r="P22" s="32"/>
    </row>
    <row r="23" spans="1:21" ht="13.5" thickBot="1" x14ac:dyDescent="0.25">
      <c r="A23" s="21" t="s">
        <v>19</v>
      </c>
      <c r="B23" s="37"/>
      <c r="C23" s="37">
        <v>13128.089388209004</v>
      </c>
      <c r="D23" s="37">
        <v>12456.414870348204</v>
      </c>
      <c r="E23" s="37">
        <v>11434.697320749499</v>
      </c>
      <c r="F23" s="17">
        <v>13554.502153553673</v>
      </c>
      <c r="G23" s="17">
        <v>0</v>
      </c>
      <c r="H23" s="17" t="s">
        <v>19</v>
      </c>
      <c r="P23" s="32"/>
    </row>
    <row r="24" spans="1:21" ht="13.5" thickBot="1" x14ac:dyDescent="0.25">
      <c r="A24" s="21" t="s">
        <v>20</v>
      </c>
      <c r="B24" s="37"/>
      <c r="C24" s="37">
        <v>13337.02616597984</v>
      </c>
      <c r="D24" s="37">
        <v>12649.013736843966</v>
      </c>
      <c r="E24" s="37">
        <v>11542.499214014897</v>
      </c>
      <c r="F24" s="17">
        <v>13564.16920021809</v>
      </c>
      <c r="G24" s="17">
        <v>0</v>
      </c>
      <c r="H24" s="17" t="s">
        <v>20</v>
      </c>
      <c r="P24" s="32"/>
    </row>
    <row r="25" spans="1:21" ht="13.5" thickBot="1" x14ac:dyDescent="0.25">
      <c r="A25" s="21" t="s">
        <v>21</v>
      </c>
      <c r="B25" s="37"/>
      <c r="C25" s="37">
        <v>13484.074564091237</v>
      </c>
      <c r="D25" s="37">
        <v>12770.964396113755</v>
      </c>
      <c r="E25" s="37">
        <v>11597.661665683016</v>
      </c>
      <c r="F25" s="17">
        <v>13587.288779628152</v>
      </c>
      <c r="G25" s="17">
        <v>0</v>
      </c>
      <c r="H25" s="17" t="s">
        <v>21</v>
      </c>
      <c r="P25" s="32"/>
    </row>
    <row r="26" spans="1:21" ht="13.5" thickBot="1" x14ac:dyDescent="0.25">
      <c r="A26" s="21" t="s">
        <v>22</v>
      </c>
      <c r="B26" s="37"/>
      <c r="C26" s="37">
        <v>13608.944696596334</v>
      </c>
      <c r="D26" s="37">
        <v>12863.896812479305</v>
      </c>
      <c r="E26" s="37">
        <v>11636.670882335635</v>
      </c>
      <c r="F26" s="17">
        <v>13586.472869938028</v>
      </c>
      <c r="G26" s="17">
        <v>0</v>
      </c>
      <c r="H26" s="17" t="s">
        <v>22</v>
      </c>
      <c r="P26" s="32"/>
    </row>
    <row r="27" spans="1:21" ht="13.5" thickBot="1" x14ac:dyDescent="0.25">
      <c r="A27" s="21" t="s">
        <v>23</v>
      </c>
      <c r="B27" s="37"/>
      <c r="C27" s="37">
        <v>13735.455263911779</v>
      </c>
      <c r="D27" s="37">
        <v>12955.254278463211</v>
      </c>
      <c r="E27" s="37">
        <v>11677.205369568788</v>
      </c>
      <c r="F27" s="17">
        <v>13603.333646160027</v>
      </c>
      <c r="G27" s="17">
        <v>0</v>
      </c>
      <c r="H27" s="17" t="s">
        <v>23</v>
      </c>
      <c r="P27" s="32"/>
    </row>
    <row r="28" spans="1:21" ht="13.5" thickBot="1" x14ac:dyDescent="0.25">
      <c r="A28" s="21" t="s">
        <v>24</v>
      </c>
      <c r="B28" s="37"/>
      <c r="C28" s="37">
        <v>13880.532441017955</v>
      </c>
      <c r="D28" s="37">
        <v>13061.713856755256</v>
      </c>
      <c r="E28" s="37">
        <v>11732.8619777567</v>
      </c>
      <c r="F28" s="17">
        <v>13598.86146672959</v>
      </c>
      <c r="G28" s="17">
        <v>0</v>
      </c>
      <c r="H28" s="17" t="s">
        <v>24</v>
      </c>
      <c r="P28" s="32"/>
    </row>
    <row r="29" spans="1:21" ht="13.5" thickBot="1" x14ac:dyDescent="0.25">
      <c r="A29" s="21" t="s">
        <v>25</v>
      </c>
      <c r="B29" s="37"/>
      <c r="C29" s="37">
        <v>13867.766567825209</v>
      </c>
      <c r="D29" s="37">
        <v>13021.859785851258</v>
      </c>
      <c r="E29" s="37">
        <v>11649.984690638603</v>
      </c>
      <c r="F29" s="17">
        <v>13604.694749071559</v>
      </c>
      <c r="G29" s="17">
        <v>0</v>
      </c>
      <c r="H29" s="17" t="s">
        <v>25</v>
      </c>
      <c r="P29" s="32"/>
    </row>
    <row r="30" spans="1:21" ht="13.5" thickBot="1" x14ac:dyDescent="0.25">
      <c r="A30" s="21" t="s">
        <v>26</v>
      </c>
      <c r="B30" s="37"/>
      <c r="C30" s="37">
        <v>14005.494182915854</v>
      </c>
      <c r="D30" s="37">
        <v>13114.438379816416</v>
      </c>
      <c r="E30" s="37">
        <v>11696.994913878301</v>
      </c>
      <c r="F30" s="17">
        <v>13609.68724396532</v>
      </c>
      <c r="G30" s="17">
        <v>0</v>
      </c>
      <c r="H30" s="17" t="s">
        <v>26</v>
      </c>
      <c r="P30" s="32"/>
    </row>
    <row r="31" spans="1:21" ht="13.5" thickBot="1" x14ac:dyDescent="0.25">
      <c r="A31" s="21" t="s">
        <v>53</v>
      </c>
      <c r="B31" s="48"/>
      <c r="C31" s="37">
        <v>14129.857014421888</v>
      </c>
      <c r="D31" s="37">
        <v>13192.960037075198</v>
      </c>
      <c r="E31" s="37">
        <v>11732.578594803879</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f>(B11/B7)^(1/4)-1</f>
        <v>-2.8731488982900233E-2</v>
      </c>
      <c r="C34" s="67"/>
      <c r="D34" s="67"/>
      <c r="E34" s="67"/>
    </row>
    <row r="35" spans="1:5" ht="23.25" thickBot="1" x14ac:dyDescent="0.25">
      <c r="A35" s="21" t="s">
        <v>77</v>
      </c>
      <c r="B35" s="67"/>
      <c r="C35" s="67">
        <f>(C16/C12)^(1/4)-1</f>
        <v>-2.5474825641663701E-3</v>
      </c>
      <c r="D35" s="67">
        <f t="shared" ref="D35:E35" si="0">(D16/D12)^(1/4)-1</f>
        <v>-8.1512523423866723E-3</v>
      </c>
      <c r="E35" s="67">
        <f t="shared" si="0"/>
        <v>-1.5913202567201523E-2</v>
      </c>
    </row>
    <row r="36" spans="1:5" ht="23.25" thickBot="1" x14ac:dyDescent="0.25">
      <c r="A36" s="21" t="s">
        <v>76</v>
      </c>
      <c r="B36" s="67"/>
      <c r="C36" s="67">
        <f>(C21/C17)^(1/4)-1</f>
        <v>-1.3588743846763007E-3</v>
      </c>
      <c r="D36" s="67">
        <f t="shared" ref="D36:E36" si="1">(D21/D17)^(1/4)-1</f>
        <v>-3.146222294481027E-3</v>
      </c>
      <c r="E36" s="67">
        <f t="shared" si="1"/>
        <v>-7.0350822955592696E-3</v>
      </c>
    </row>
    <row r="37" spans="1:5" ht="23.25" thickBot="1" x14ac:dyDescent="0.25">
      <c r="A37" s="21" t="s">
        <v>75</v>
      </c>
      <c r="B37" s="67"/>
      <c r="C37" s="67">
        <f>(C21/C12)^(1/9)-1</f>
        <v>-2.2867944479920688E-4</v>
      </c>
      <c r="D37" s="67">
        <f t="shared" ref="D37:E37" si="2">(D21/D12)^(1/9)-1</f>
        <v>-3.9396038370206332E-3</v>
      </c>
      <c r="E37" s="67">
        <f t="shared" si="2"/>
        <v>-9.5149739656756882E-3</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79998168889431442"/>
    <pageSetUpPr fitToPage="1"/>
  </sheetPr>
  <dimension ref="A1:N75"/>
  <sheetViews>
    <sheetView view="pageBreakPreview" zoomScaleNormal="100" zoomScaleSheetLayoutView="100" workbookViewId="0"/>
  </sheetViews>
  <sheetFormatPr defaultRowHeight="12.75" x14ac:dyDescent="0.2"/>
  <cols>
    <col min="2" max="2" width="12.140625" customWidth="1"/>
    <col min="3" max="3" width="18" customWidth="1"/>
    <col min="4" max="4" width="15.140625" customWidth="1"/>
    <col min="5" max="5" width="16" customWidth="1"/>
    <col min="6" max="6" width="15.7109375" customWidth="1"/>
    <col min="12" max="12" width="14.5703125" bestFit="1" customWidth="1"/>
  </cols>
  <sheetData>
    <row r="1" spans="1:14" s="1" customFormat="1" ht="21" customHeight="1" x14ac:dyDescent="0.2">
      <c r="A1" s="19" t="s">
        <v>97</v>
      </c>
      <c r="G1" s="44"/>
    </row>
    <row r="3" spans="1:14" ht="34.5" customHeight="1" thickBot="1" x14ac:dyDescent="0.25">
      <c r="A3" s="2"/>
      <c r="B3" s="25" t="s">
        <v>27</v>
      </c>
      <c r="C3" s="55" t="s">
        <v>79</v>
      </c>
      <c r="D3" s="24" t="s">
        <v>52</v>
      </c>
      <c r="E3" s="6" t="s">
        <v>32</v>
      </c>
      <c r="F3" s="25" t="s">
        <v>51</v>
      </c>
    </row>
    <row r="4" spans="1:14" ht="14.25" thickTop="1" thickBot="1" x14ac:dyDescent="0.25">
      <c r="A4" s="87" t="s">
        <v>0</v>
      </c>
      <c r="B4" s="87"/>
      <c r="C4" s="87"/>
      <c r="D4" s="87"/>
      <c r="E4" s="87"/>
      <c r="F4" s="87"/>
    </row>
    <row r="5" spans="1:14" ht="13.5" thickBot="1" x14ac:dyDescent="0.25">
      <c r="A5" s="20" t="s">
        <v>1</v>
      </c>
      <c r="B5" s="23">
        <v>185293.33098835745</v>
      </c>
      <c r="C5" s="22">
        <v>5430.6946470000094</v>
      </c>
      <c r="D5" s="23">
        <v>190724.02563535745</v>
      </c>
      <c r="E5" s="22">
        <v>13179.355526143034</v>
      </c>
      <c r="F5" s="23">
        <v>203903.3811615005</v>
      </c>
      <c r="G5" s="13"/>
      <c r="H5" s="11"/>
      <c r="I5" s="13"/>
      <c r="J5" s="13"/>
      <c r="K5" s="13"/>
    </row>
    <row r="6" spans="1:14" ht="13.5" thickBot="1" x14ac:dyDescent="0.25">
      <c r="A6" s="20" t="s">
        <v>2</v>
      </c>
      <c r="B6" s="23">
        <v>188654.43325040978</v>
      </c>
      <c r="C6" s="22">
        <v>5322.0030750000005</v>
      </c>
      <c r="D6" s="23">
        <v>193976.4363254098</v>
      </c>
      <c r="E6" s="22">
        <v>13153.894700590001</v>
      </c>
      <c r="F6" s="23">
        <v>207130.33102599977</v>
      </c>
      <c r="G6" s="13"/>
      <c r="H6" s="11"/>
      <c r="I6" s="13"/>
      <c r="J6" s="13"/>
      <c r="K6" s="13"/>
    </row>
    <row r="7" spans="1:14" ht="13.5" thickBot="1" x14ac:dyDescent="0.25">
      <c r="A7" s="20" t="s">
        <v>3</v>
      </c>
      <c r="B7" s="23">
        <v>190015.31461677031</v>
      </c>
      <c r="C7" s="22">
        <v>5301.360023499994</v>
      </c>
      <c r="D7" s="23">
        <v>195316.67464027036</v>
      </c>
      <c r="E7" s="22">
        <v>13598.612139729994</v>
      </c>
      <c r="F7" s="23">
        <v>208915.28678000034</v>
      </c>
      <c r="G7" s="13"/>
      <c r="H7" s="11"/>
      <c r="I7" s="13"/>
      <c r="J7" s="13"/>
      <c r="K7" s="13"/>
    </row>
    <row r="8" spans="1:14" ht="13.5" thickBot="1" x14ac:dyDescent="0.25">
      <c r="A8" s="20" t="s">
        <v>4</v>
      </c>
      <c r="B8" s="23">
        <v>191941.44079484054</v>
      </c>
      <c r="C8" s="22">
        <v>5256.5524089999944</v>
      </c>
      <c r="D8" s="23">
        <v>197197.99320384054</v>
      </c>
      <c r="E8" s="22">
        <v>14242.934882159043</v>
      </c>
      <c r="F8" s="23">
        <v>211440.92808599956</v>
      </c>
      <c r="G8" s="13"/>
      <c r="H8" s="11"/>
      <c r="I8" s="13"/>
      <c r="J8" s="13"/>
      <c r="K8" s="13"/>
    </row>
    <row r="9" spans="1:14" ht="13.5" thickBot="1" x14ac:dyDescent="0.25">
      <c r="A9" s="20" t="s">
        <v>5</v>
      </c>
      <c r="B9" s="23">
        <v>192206.84619185198</v>
      </c>
      <c r="C9" s="22">
        <v>5492.8529155000006</v>
      </c>
      <c r="D9" s="23">
        <v>197699.69910735197</v>
      </c>
      <c r="E9" s="22">
        <v>13888.546661647983</v>
      </c>
      <c r="F9" s="23">
        <v>211588.24576899997</v>
      </c>
      <c r="G9" s="13"/>
      <c r="H9" s="11"/>
      <c r="I9" s="13"/>
      <c r="J9" s="13"/>
      <c r="K9" s="13"/>
    </row>
    <row r="10" spans="1:14" ht="13.5" thickBot="1" x14ac:dyDescent="0.25">
      <c r="A10" s="20" t="s">
        <v>6</v>
      </c>
      <c r="B10" s="23">
        <v>190444.43106761278</v>
      </c>
      <c r="C10" s="22">
        <v>5151.8046124999755</v>
      </c>
      <c r="D10" s="23">
        <v>195596.23568011276</v>
      </c>
      <c r="E10" s="22">
        <v>13658.482299386989</v>
      </c>
      <c r="F10" s="23">
        <v>209254.71797949978</v>
      </c>
      <c r="G10" s="13"/>
      <c r="H10" s="11"/>
      <c r="I10" s="13"/>
      <c r="J10" s="13"/>
      <c r="K10" s="13"/>
    </row>
    <row r="11" spans="1:14" ht="13.5" thickBot="1" x14ac:dyDescent="0.25">
      <c r="A11" s="20" t="s">
        <v>33</v>
      </c>
      <c r="B11" s="23">
        <v>186907.3349472477</v>
      </c>
      <c r="C11" s="22">
        <v>5060.4715110000088</v>
      </c>
      <c r="D11" s="23">
        <v>191967.80645824768</v>
      </c>
      <c r="E11" s="22">
        <v>13196.780492252024</v>
      </c>
      <c r="F11" s="23">
        <v>205164.58695049974</v>
      </c>
      <c r="G11" s="13"/>
      <c r="H11" s="11"/>
      <c r="I11" s="13"/>
      <c r="J11" s="13"/>
      <c r="K11" s="13"/>
    </row>
    <row r="12" spans="1:14" s="18" customFormat="1" ht="23.25" thickBot="1" x14ac:dyDescent="0.25">
      <c r="A12" s="20" t="s">
        <v>41</v>
      </c>
      <c r="B12" s="23">
        <v>183622.32856473382</v>
      </c>
      <c r="C12" s="22">
        <v>5275.7510531117723</v>
      </c>
      <c r="D12" s="23">
        <v>188898.07961784562</v>
      </c>
      <c r="E12" s="22">
        <v>12675.255561849497</v>
      </c>
      <c r="F12" s="23">
        <v>201573.33517969507</v>
      </c>
      <c r="G12" s="16"/>
      <c r="I12" s="16"/>
      <c r="J12" s="16"/>
      <c r="K12" s="16"/>
    </row>
    <row r="13" spans="1:14" ht="13.5" customHeight="1" thickTop="1" thickBot="1" x14ac:dyDescent="0.25">
      <c r="A13" s="87" t="s">
        <v>29</v>
      </c>
      <c r="B13" s="87"/>
      <c r="C13" s="87"/>
      <c r="D13" s="87"/>
      <c r="E13" s="87"/>
      <c r="F13" s="87"/>
      <c r="G13" s="13"/>
      <c r="H13" s="11"/>
      <c r="I13" s="13"/>
      <c r="J13" s="13"/>
      <c r="K13" s="13"/>
      <c r="L13" s="9"/>
      <c r="M13" s="9"/>
      <c r="N13" s="9"/>
    </row>
    <row r="14" spans="1:14" ht="13.5" thickBot="1" x14ac:dyDescent="0.25">
      <c r="A14" s="10" t="s">
        <v>8</v>
      </c>
      <c r="B14" s="23">
        <v>180408.11269795254</v>
      </c>
      <c r="C14" s="22">
        <v>5180.1826067045449</v>
      </c>
      <c r="D14" s="23">
        <v>185588.29530465711</v>
      </c>
      <c r="E14" s="22">
        <v>12392.875693747406</v>
      </c>
      <c r="F14" s="23">
        <v>197981.1709984045</v>
      </c>
      <c r="G14" s="13"/>
      <c r="H14" s="11"/>
      <c r="I14" s="13"/>
      <c r="J14" s="13"/>
      <c r="K14" s="13"/>
    </row>
    <row r="15" spans="1:14" ht="13.5" thickBot="1" x14ac:dyDescent="0.25">
      <c r="A15" s="10" t="s">
        <v>9</v>
      </c>
      <c r="B15" s="23">
        <v>182912.92983404911</v>
      </c>
      <c r="C15" s="22">
        <v>5277.5394656807239</v>
      </c>
      <c r="D15" s="23">
        <v>188190.4692997298</v>
      </c>
      <c r="E15" s="22">
        <v>12584.102138076873</v>
      </c>
      <c r="F15" s="23">
        <v>200774.57143780671</v>
      </c>
      <c r="G15" s="13"/>
      <c r="H15" s="11"/>
      <c r="I15" s="13"/>
      <c r="J15" s="13"/>
      <c r="K15" s="13"/>
    </row>
    <row r="16" spans="1:14" ht="13.5" thickBot="1" x14ac:dyDescent="0.25">
      <c r="A16" s="10" t="s">
        <v>10</v>
      </c>
      <c r="B16" s="23">
        <v>185777.35194863926</v>
      </c>
      <c r="C16" s="22">
        <v>5380.7572847133015</v>
      </c>
      <c r="D16" s="23">
        <v>191158.10923335256</v>
      </c>
      <c r="E16" s="22">
        <v>12009.66540017131</v>
      </c>
      <c r="F16" s="23">
        <v>203167.77463352389</v>
      </c>
      <c r="G16" s="13"/>
      <c r="H16" s="11"/>
      <c r="I16" s="13"/>
      <c r="J16" s="13"/>
      <c r="K16" s="13"/>
    </row>
    <row r="17" spans="1:11" ht="13.5" thickBot="1" x14ac:dyDescent="0.25">
      <c r="A17" s="10" t="s">
        <v>11</v>
      </c>
      <c r="B17" s="23">
        <v>187219.72611066283</v>
      </c>
      <c r="C17" s="22">
        <v>5432.6707636151923</v>
      </c>
      <c r="D17" s="23">
        <v>192652.39687427806</v>
      </c>
      <c r="E17" s="22">
        <v>11831.540626990958</v>
      </c>
      <c r="F17" s="23">
        <v>204483.93750126899</v>
      </c>
      <c r="G17" s="13"/>
      <c r="H17" s="11"/>
      <c r="I17" s="13"/>
      <c r="J17" s="13"/>
      <c r="K17" s="13"/>
    </row>
    <row r="18" spans="1:11" ht="13.5" thickBot="1" x14ac:dyDescent="0.25">
      <c r="A18" s="10" t="s">
        <v>12</v>
      </c>
      <c r="B18" s="23">
        <v>188315.33242362531</v>
      </c>
      <c r="C18" s="22">
        <v>5466.8372968715239</v>
      </c>
      <c r="D18" s="23">
        <v>193782.16972049681</v>
      </c>
      <c r="E18" s="22">
        <v>11622.664853572709</v>
      </c>
      <c r="F18" s="23">
        <v>205404.83457406948</v>
      </c>
      <c r="G18" s="13"/>
      <c r="H18" s="11"/>
      <c r="I18" s="13"/>
      <c r="J18" s="13"/>
      <c r="K18" s="13"/>
    </row>
    <row r="19" spans="1:11" ht="13.5" thickBot="1" x14ac:dyDescent="0.25">
      <c r="A19" s="10" t="s">
        <v>13</v>
      </c>
      <c r="B19" s="23">
        <v>189853.59669310105</v>
      </c>
      <c r="C19" s="22">
        <v>5513.6328730681171</v>
      </c>
      <c r="D19" s="23">
        <v>195367.22956616918</v>
      </c>
      <c r="E19" s="22">
        <v>11696.817221702733</v>
      </c>
      <c r="F19" s="23">
        <v>207064.04678787189</v>
      </c>
      <c r="G19" s="13"/>
      <c r="H19" s="11"/>
      <c r="I19" s="13"/>
      <c r="J19" s="13"/>
      <c r="K19" s="13"/>
    </row>
    <row r="20" spans="1:11" ht="13.5" thickBot="1" x14ac:dyDescent="0.25">
      <c r="A20" s="10" t="s">
        <v>14</v>
      </c>
      <c r="B20" s="23">
        <v>191048.54554707708</v>
      </c>
      <c r="C20" s="22">
        <v>5551.2180522097224</v>
      </c>
      <c r="D20" s="23">
        <v>196599.76359928676</v>
      </c>
      <c r="E20" s="22">
        <v>11227.185606016923</v>
      </c>
      <c r="F20" s="23">
        <v>207826.94920530371</v>
      </c>
      <c r="G20" s="13"/>
      <c r="H20" s="11"/>
      <c r="I20" s="13"/>
      <c r="J20" s="13"/>
      <c r="K20" s="13"/>
    </row>
    <row r="21" spans="1:11" ht="13.5" thickBot="1" x14ac:dyDescent="0.25">
      <c r="A21" s="10" t="s">
        <v>15</v>
      </c>
      <c r="B21" s="23">
        <v>192146.8055202309</v>
      </c>
      <c r="C21" s="22">
        <v>5587.077941208915</v>
      </c>
      <c r="D21" s="23">
        <v>197733.88346143981</v>
      </c>
      <c r="E21" s="22">
        <v>11307.552404405496</v>
      </c>
      <c r="F21" s="23">
        <v>209041.43586584527</v>
      </c>
      <c r="G21" s="13"/>
      <c r="H21" s="11"/>
      <c r="I21" s="13"/>
      <c r="J21" s="13"/>
      <c r="K21" s="13"/>
    </row>
    <row r="22" spans="1:11" ht="13.5" thickBot="1" x14ac:dyDescent="0.25">
      <c r="A22" s="10" t="s">
        <v>16</v>
      </c>
      <c r="B22" s="23">
        <v>192829.37106605899</v>
      </c>
      <c r="C22" s="22">
        <v>5608.123405829645</v>
      </c>
      <c r="D22" s="23">
        <v>198437.49447188864</v>
      </c>
      <c r="E22" s="22">
        <v>11355.128402595052</v>
      </c>
      <c r="F22" s="23">
        <v>209792.6228744837</v>
      </c>
      <c r="G22" s="13"/>
      <c r="H22" s="11"/>
      <c r="I22" s="13"/>
      <c r="J22" s="13"/>
      <c r="K22" s="13"/>
    </row>
    <row r="23" spans="1:11" ht="13.5" thickBot="1" x14ac:dyDescent="0.25">
      <c r="A23" s="10" t="s">
        <v>17</v>
      </c>
      <c r="B23" s="23">
        <v>192964.70236386562</v>
      </c>
      <c r="C23" s="22">
        <v>5614.1334997747554</v>
      </c>
      <c r="D23" s="23">
        <v>198578.83586364036</v>
      </c>
      <c r="E23" s="22">
        <v>11371.1220929601</v>
      </c>
      <c r="F23" s="23">
        <v>209949.9579566005</v>
      </c>
      <c r="G23" s="13"/>
      <c r="H23" s="11"/>
      <c r="I23" s="13"/>
      <c r="J23" s="13"/>
      <c r="K23" s="13"/>
    </row>
    <row r="24" spans="1:11" ht="13.5" thickBot="1" x14ac:dyDescent="0.25">
      <c r="A24" s="10" t="s">
        <v>18</v>
      </c>
      <c r="B24" s="23">
        <v>193299.07261489826</v>
      </c>
      <c r="C24" s="22">
        <v>5626.5895089934302</v>
      </c>
      <c r="D24" s="23">
        <v>198925.6621238917</v>
      </c>
      <c r="E24" s="22">
        <v>11403.009177265534</v>
      </c>
      <c r="F24" s="23">
        <v>210328.67130115724</v>
      </c>
      <c r="G24" s="13"/>
      <c r="H24" s="11"/>
      <c r="I24" s="13"/>
      <c r="J24" s="13"/>
      <c r="K24" s="13"/>
    </row>
    <row r="25" spans="1:11" ht="13.5" thickBot="1" x14ac:dyDescent="0.25">
      <c r="A25" s="10" t="s">
        <v>19</v>
      </c>
      <c r="B25" s="23">
        <v>193518.17344384061</v>
      </c>
      <c r="C25" s="22">
        <v>5637.6322720631197</v>
      </c>
      <c r="D25" s="23">
        <v>199155.8057159037</v>
      </c>
      <c r="E25" s="22">
        <v>11434.697320749499</v>
      </c>
      <c r="F25" s="23">
        <v>210590.50303665324</v>
      </c>
      <c r="G25" s="13"/>
      <c r="H25" s="11"/>
      <c r="I25" s="13"/>
      <c r="J25" s="13"/>
      <c r="K25" s="13"/>
    </row>
    <row r="26" spans="1:11" ht="13.5" thickBot="1" x14ac:dyDescent="0.25">
      <c r="A26" s="10" t="s">
        <v>20</v>
      </c>
      <c r="B26" s="23">
        <v>193754.52550399367</v>
      </c>
      <c r="C26" s="22">
        <v>5648.8750616326925</v>
      </c>
      <c r="D26" s="23">
        <v>199403.40056562639</v>
      </c>
      <c r="E26" s="22">
        <v>11542.499214014897</v>
      </c>
      <c r="F26" s="23">
        <v>210945.8997796413</v>
      </c>
      <c r="G26" s="13"/>
      <c r="H26" s="11"/>
      <c r="I26" s="13"/>
      <c r="J26" s="13"/>
      <c r="K26" s="13"/>
    </row>
    <row r="27" spans="1:11" ht="13.5" thickBot="1" x14ac:dyDescent="0.25">
      <c r="A27" s="10" t="s">
        <v>21</v>
      </c>
      <c r="B27" s="23">
        <v>194445.62957772281</v>
      </c>
      <c r="C27" s="22">
        <v>5673.2390015979208</v>
      </c>
      <c r="D27" s="23">
        <v>200118.8685793207</v>
      </c>
      <c r="E27" s="22">
        <v>11597.661665683016</v>
      </c>
      <c r="F27" s="23">
        <v>211716.53024500373</v>
      </c>
      <c r="G27" s="13"/>
      <c r="H27" s="11"/>
      <c r="I27" s="13"/>
      <c r="J27" s="13"/>
      <c r="K27" s="13"/>
    </row>
    <row r="28" spans="1:11" ht="13.5" thickBot="1" x14ac:dyDescent="0.25">
      <c r="A28" s="10" t="s">
        <v>22</v>
      </c>
      <c r="B28" s="23">
        <v>194874.76114543178</v>
      </c>
      <c r="C28" s="22">
        <v>5689.7218370366008</v>
      </c>
      <c r="D28" s="23">
        <v>200564.48298246841</v>
      </c>
      <c r="E28" s="22">
        <v>11636.670882335635</v>
      </c>
      <c r="F28" s="23">
        <v>212201.15386480402</v>
      </c>
      <c r="G28" s="13"/>
      <c r="H28" s="11"/>
      <c r="I28" s="13"/>
      <c r="J28" s="13"/>
      <c r="K28" s="13"/>
    </row>
    <row r="29" spans="1:11" ht="13.5" thickBot="1" x14ac:dyDescent="0.25">
      <c r="A29" s="10" t="s">
        <v>23</v>
      </c>
      <c r="B29" s="23">
        <v>195456.14760309915</v>
      </c>
      <c r="C29" s="22">
        <v>5708.6694263394238</v>
      </c>
      <c r="D29" s="23">
        <v>201164.81702943856</v>
      </c>
      <c r="E29" s="22">
        <v>11677.205369568788</v>
      </c>
      <c r="F29" s="23">
        <v>212842.02239900731</v>
      </c>
      <c r="G29" s="13"/>
      <c r="H29" s="11"/>
      <c r="I29" s="13"/>
      <c r="J29" s="13"/>
      <c r="K29" s="13"/>
    </row>
    <row r="30" spans="1:11" ht="13.5" thickBot="1" x14ac:dyDescent="0.25">
      <c r="A30" s="10" t="s">
        <v>24</v>
      </c>
      <c r="B30" s="23">
        <v>196312.90372451229</v>
      </c>
      <c r="C30" s="22">
        <v>5734.9980338214655</v>
      </c>
      <c r="D30" s="23">
        <v>202047.90175833378</v>
      </c>
      <c r="E30" s="22">
        <v>11732.8619777567</v>
      </c>
      <c r="F30" s="23">
        <v>213780.76373609045</v>
      </c>
      <c r="G30" s="13"/>
      <c r="H30" s="11"/>
      <c r="I30" s="13"/>
      <c r="J30" s="13"/>
      <c r="K30" s="13"/>
    </row>
    <row r="31" spans="1:11" ht="13.5" thickBot="1" x14ac:dyDescent="0.25">
      <c r="A31" s="10" t="s">
        <v>25</v>
      </c>
      <c r="B31" s="23">
        <v>196997.23675665481</v>
      </c>
      <c r="C31" s="22">
        <v>5757.3190609993799</v>
      </c>
      <c r="D31" s="23">
        <v>202754.55581765418</v>
      </c>
      <c r="E31" s="22">
        <v>11649.984690638603</v>
      </c>
      <c r="F31" s="23">
        <v>214404.54050829282</v>
      </c>
      <c r="G31" s="13"/>
      <c r="H31" s="11"/>
      <c r="I31" s="13"/>
      <c r="J31" s="13"/>
      <c r="K31" s="13"/>
    </row>
    <row r="32" spans="1:11" ht="13.5" thickBot="1" x14ac:dyDescent="0.25">
      <c r="A32" s="10" t="s">
        <v>26</v>
      </c>
      <c r="B32" s="23">
        <v>197666.83460878872</v>
      </c>
      <c r="C32" s="22">
        <v>5778.9513968351021</v>
      </c>
      <c r="D32" s="23">
        <v>203445.78600562387</v>
      </c>
      <c r="E32" s="22">
        <v>11696.994913878301</v>
      </c>
      <c r="F32" s="23">
        <v>215142.78091950214</v>
      </c>
      <c r="I32" s="13"/>
      <c r="J32" s="13"/>
      <c r="K32" s="13"/>
    </row>
    <row r="33" spans="1:11" s="18" customFormat="1" ht="13.5" thickBot="1" x14ac:dyDescent="0.25">
      <c r="A33" s="53" t="s">
        <v>53</v>
      </c>
      <c r="B33" s="23">
        <v>198143.83966707622</v>
      </c>
      <c r="C33" s="22">
        <v>5794.4541218083759</v>
      </c>
      <c r="D33" s="23">
        <v>203938.29378888459</v>
      </c>
      <c r="E33" s="22">
        <v>11732.578594803879</v>
      </c>
      <c r="F33" s="23">
        <v>215670.87238368849</v>
      </c>
      <c r="I33" s="16"/>
      <c r="J33" s="16"/>
      <c r="K33" s="16"/>
    </row>
    <row r="34" spans="1:11" ht="13.5" customHeight="1" thickTop="1" thickBot="1" x14ac:dyDescent="0.25">
      <c r="A34" s="87" t="s">
        <v>28</v>
      </c>
      <c r="B34" s="87"/>
      <c r="C34" s="87"/>
      <c r="D34" s="87"/>
      <c r="E34" s="87"/>
      <c r="F34" s="87"/>
    </row>
    <row r="35" spans="1:11" ht="13.5" thickBot="1" x14ac:dyDescent="0.25">
      <c r="A35" s="20" t="s">
        <v>8</v>
      </c>
      <c r="B35" s="23">
        <v>184467.61217220864</v>
      </c>
      <c r="C35" s="22">
        <v>5302.5409627229647</v>
      </c>
      <c r="D35" s="23">
        <v>189770.15313493164</v>
      </c>
      <c r="E35" s="22">
        <v>12717.843324537433</v>
      </c>
      <c r="F35" s="23">
        <v>202487.99645946902</v>
      </c>
    </row>
    <row r="36" spans="1:11" ht="13.5" thickBot="1" x14ac:dyDescent="0.25">
      <c r="A36" s="20" t="s">
        <v>9</v>
      </c>
      <c r="B36" s="23">
        <v>190055.37225648484</v>
      </c>
      <c r="C36" s="22">
        <v>5494.4944841745346</v>
      </c>
      <c r="D36" s="23">
        <v>195549.86674065937</v>
      </c>
      <c r="E36" s="22">
        <v>13170.386286170438</v>
      </c>
      <c r="F36" s="23">
        <v>208720.25302682983</v>
      </c>
    </row>
    <row r="37" spans="1:11" ht="13.5" thickBot="1" x14ac:dyDescent="0.25">
      <c r="A37" s="20" t="s">
        <v>10</v>
      </c>
      <c r="B37" s="23">
        <v>194093.1460013215</v>
      </c>
      <c r="C37" s="22">
        <v>5634.0541835015774</v>
      </c>
      <c r="D37" s="23">
        <v>199727.20018482313</v>
      </c>
      <c r="E37" s="22">
        <v>12608.031671905221</v>
      </c>
      <c r="F37" s="23">
        <v>212335.23185672829</v>
      </c>
    </row>
    <row r="38" spans="1:11" ht="13.5" thickBot="1" x14ac:dyDescent="0.25">
      <c r="A38" s="20" t="s">
        <v>11</v>
      </c>
      <c r="B38" s="23">
        <v>196741.83834426943</v>
      </c>
      <c r="C38" s="22">
        <v>5721.1463827240368</v>
      </c>
      <c r="D38" s="23">
        <v>202462.98472699345</v>
      </c>
      <c r="E38" s="22">
        <v>12483.098583774085</v>
      </c>
      <c r="F38" s="23">
        <v>214946.08331076757</v>
      </c>
    </row>
    <row r="39" spans="1:11" ht="13.5" thickBot="1" x14ac:dyDescent="0.25">
      <c r="A39" s="20" t="s">
        <v>12</v>
      </c>
      <c r="B39" s="23">
        <v>198482.25863018696</v>
      </c>
      <c r="C39" s="22">
        <v>5774.2141619273534</v>
      </c>
      <c r="D39" s="23">
        <v>204256.47279211433</v>
      </c>
      <c r="E39" s="22">
        <v>12308.220491826398</v>
      </c>
      <c r="F39" s="23">
        <v>216564.69328394072</v>
      </c>
    </row>
    <row r="40" spans="1:11" ht="13.5" thickBot="1" x14ac:dyDescent="0.25">
      <c r="A40" s="20" t="s">
        <v>13</v>
      </c>
      <c r="B40" s="23">
        <v>200823.20385848026</v>
      </c>
      <c r="C40" s="22">
        <v>5844.3669965606678</v>
      </c>
      <c r="D40" s="23">
        <v>206667.57085504092</v>
      </c>
      <c r="E40" s="22">
        <v>12429.643955499125</v>
      </c>
      <c r="F40" s="23">
        <v>219097.21481054006</v>
      </c>
    </row>
    <row r="41" spans="1:11" ht="13.5" thickBot="1" x14ac:dyDescent="0.25">
      <c r="A41" s="20" t="s">
        <v>14</v>
      </c>
      <c r="B41" s="23">
        <v>202968.34787244792</v>
      </c>
      <c r="C41" s="22">
        <v>5910.067505293021</v>
      </c>
      <c r="D41" s="23">
        <v>208878.41537774095</v>
      </c>
      <c r="E41" s="22">
        <v>11964.430137629619</v>
      </c>
      <c r="F41" s="23">
        <v>220842.84551537054</v>
      </c>
    </row>
    <row r="42" spans="1:11" ht="13.5" thickBot="1" x14ac:dyDescent="0.25">
      <c r="A42" s="20" t="s">
        <v>15</v>
      </c>
      <c r="B42" s="23">
        <v>205112.3517785634</v>
      </c>
      <c r="C42" s="22">
        <v>5977.7001547467353</v>
      </c>
      <c r="D42" s="23">
        <v>211090.05193331017</v>
      </c>
      <c r="E42" s="22">
        <v>12110.663459996669</v>
      </c>
      <c r="F42" s="23">
        <v>223200.7153933068</v>
      </c>
    </row>
    <row r="43" spans="1:11" ht="13.5" thickBot="1" x14ac:dyDescent="0.25">
      <c r="A43" s="20" t="s">
        <v>16</v>
      </c>
      <c r="B43" s="23">
        <v>206644.00454199236</v>
      </c>
      <c r="C43" s="22">
        <v>6024.5275131304952</v>
      </c>
      <c r="D43" s="23">
        <v>212668.53205512284</v>
      </c>
      <c r="E43" s="22">
        <v>12211.703353573226</v>
      </c>
      <c r="F43" s="23">
        <v>224880.23540869605</v>
      </c>
    </row>
    <row r="44" spans="1:11" ht="13.5" thickBot="1" x14ac:dyDescent="0.25">
      <c r="A44" s="20" t="s">
        <v>17</v>
      </c>
      <c r="B44" s="23">
        <v>207543.20483669796</v>
      </c>
      <c r="C44" s="22">
        <v>6053.117064384267</v>
      </c>
      <c r="D44" s="23">
        <v>213596.32190108224</v>
      </c>
      <c r="E44" s="22">
        <v>12273.954941600718</v>
      </c>
      <c r="F44" s="23">
        <v>225870.27684268297</v>
      </c>
    </row>
    <row r="45" spans="1:11" ht="13.5" thickBot="1" x14ac:dyDescent="0.25">
      <c r="A45" s="20" t="s">
        <v>18</v>
      </c>
      <c r="B45" s="23">
        <v>208757.45477545098</v>
      </c>
      <c r="C45" s="22">
        <v>6091.6473096769305</v>
      </c>
      <c r="D45" s="23">
        <v>214849.10208512796</v>
      </c>
      <c r="E45" s="22">
        <v>12359.779090060638</v>
      </c>
      <c r="F45" s="23">
        <v>227208.88117518858</v>
      </c>
    </row>
    <row r="46" spans="1:11" ht="13.5" thickBot="1" x14ac:dyDescent="0.25">
      <c r="A46" s="20" t="s">
        <v>19</v>
      </c>
      <c r="B46" s="23">
        <v>210009.20350548561</v>
      </c>
      <c r="C46" s="22">
        <v>6133.8820714278854</v>
      </c>
      <c r="D46" s="23">
        <v>216143.08557691352</v>
      </c>
      <c r="E46" s="22">
        <v>12456.414870348204</v>
      </c>
      <c r="F46" s="23">
        <v>228599.50044726173</v>
      </c>
    </row>
    <row r="47" spans="1:11" ht="13.5" thickBot="1" x14ac:dyDescent="0.25">
      <c r="A47" s="20" t="s">
        <v>20</v>
      </c>
      <c r="B47" s="23">
        <v>211586.28112149326</v>
      </c>
      <c r="C47" s="22">
        <v>6185.6714225663382</v>
      </c>
      <c r="D47" s="23">
        <v>217771.9525440596</v>
      </c>
      <c r="E47" s="22">
        <v>12649.013736843966</v>
      </c>
      <c r="F47" s="23">
        <v>230420.96628090355</v>
      </c>
    </row>
    <row r="48" spans="1:11" ht="13.5" thickBot="1" x14ac:dyDescent="0.25">
      <c r="A48" s="20" t="s">
        <v>21</v>
      </c>
      <c r="B48" s="23">
        <v>213331.34671594398</v>
      </c>
      <c r="C48" s="22">
        <v>6242.0573105768717</v>
      </c>
      <c r="D48" s="23">
        <v>219573.40402652088</v>
      </c>
      <c r="E48" s="22">
        <v>12770.964396113755</v>
      </c>
      <c r="F48" s="23">
        <v>232344.36842263461</v>
      </c>
    </row>
    <row r="49" spans="1:6" ht="13.5" thickBot="1" x14ac:dyDescent="0.25">
      <c r="A49" s="20" t="s">
        <v>22</v>
      </c>
      <c r="B49" s="23">
        <v>214653.04340955371</v>
      </c>
      <c r="C49" s="22">
        <v>6284.9312554249609</v>
      </c>
      <c r="D49" s="23">
        <v>220937.97466497865</v>
      </c>
      <c r="E49" s="22">
        <v>12863.896812479305</v>
      </c>
      <c r="F49" s="23">
        <v>233801.87147745799</v>
      </c>
    </row>
    <row r="50" spans="1:6" ht="13.5" thickBot="1" x14ac:dyDescent="0.25">
      <c r="A50" s="20" t="s">
        <v>23</v>
      </c>
      <c r="B50" s="23">
        <v>216060.61905119062</v>
      </c>
      <c r="C50" s="22">
        <v>6328.5025607234411</v>
      </c>
      <c r="D50" s="23">
        <v>222389.12161191407</v>
      </c>
      <c r="E50" s="22">
        <v>12955.254278463211</v>
      </c>
      <c r="F50" s="23">
        <v>235344.37589037727</v>
      </c>
    </row>
    <row r="51" spans="1:6" ht="13.5" thickBot="1" x14ac:dyDescent="0.25">
      <c r="A51" s="20" t="s">
        <v>24</v>
      </c>
      <c r="B51" s="23">
        <v>217731.15175059094</v>
      </c>
      <c r="C51" s="22">
        <v>6379.3639759987045</v>
      </c>
      <c r="D51" s="23">
        <v>224110.51572658969</v>
      </c>
      <c r="E51" s="22">
        <v>13061.713856755256</v>
      </c>
      <c r="F51" s="23">
        <v>237172.22958334495</v>
      </c>
    </row>
    <row r="52" spans="1:6" ht="13.5" thickBot="1" x14ac:dyDescent="0.25">
      <c r="A52" s="20" t="s">
        <v>25</v>
      </c>
      <c r="B52" s="23">
        <v>219281.92267833225</v>
      </c>
      <c r="C52" s="22">
        <v>6427.6480547955243</v>
      </c>
      <c r="D52" s="23">
        <v>225709.57073312777</v>
      </c>
      <c r="E52" s="22">
        <v>13021.859785851258</v>
      </c>
      <c r="F52" s="23">
        <v>238731.43051897906</v>
      </c>
    </row>
    <row r="53" spans="1:6" ht="13.5" thickBot="1" x14ac:dyDescent="0.25">
      <c r="A53" s="20" t="s">
        <v>26</v>
      </c>
      <c r="B53" s="23">
        <v>220699.43424870982</v>
      </c>
      <c r="C53" s="22">
        <v>6471.615103658115</v>
      </c>
      <c r="D53" s="23">
        <v>227171.0493523679</v>
      </c>
      <c r="E53" s="22">
        <v>13114.438379816416</v>
      </c>
      <c r="F53" s="23">
        <v>240285.48773218435</v>
      </c>
    </row>
    <row r="54" spans="1:6" s="18" customFormat="1" ht="13.5" thickBot="1" x14ac:dyDescent="0.25">
      <c r="A54" s="53" t="s">
        <v>53</v>
      </c>
      <c r="B54" s="23">
        <v>221902.09850992504</v>
      </c>
      <c r="C54" s="22">
        <v>6508.4036928893311</v>
      </c>
      <c r="D54" s="23">
        <v>228410.50220281436</v>
      </c>
      <c r="E54" s="22">
        <v>13192.960037075198</v>
      </c>
      <c r="F54" s="23">
        <v>241603.46223988954</v>
      </c>
    </row>
    <row r="55" spans="1:6" ht="13.5" customHeight="1" thickTop="1" thickBot="1" x14ac:dyDescent="0.25">
      <c r="A55" s="87" t="s">
        <v>30</v>
      </c>
      <c r="B55" s="87"/>
      <c r="C55" s="87"/>
      <c r="D55" s="87"/>
      <c r="E55" s="87"/>
      <c r="F55" s="87"/>
    </row>
    <row r="56" spans="1:6" ht="13.5" thickBot="1" x14ac:dyDescent="0.25">
      <c r="A56" s="20" t="s">
        <v>8</v>
      </c>
      <c r="B56" s="23">
        <v>186873.04522935528</v>
      </c>
      <c r="C56" s="22">
        <v>5373.7981555266942</v>
      </c>
      <c r="D56" s="23">
        <v>192246.84338488197</v>
      </c>
      <c r="E56" s="22">
        <v>12884.536380799491</v>
      </c>
      <c r="F56" s="23">
        <v>205131.37976568149</v>
      </c>
    </row>
    <row r="57" spans="1:6" ht="13.5" thickBot="1" x14ac:dyDescent="0.25">
      <c r="A57" s="20" t="s">
        <v>9</v>
      </c>
      <c r="B57" s="23">
        <v>193507.2551445055</v>
      </c>
      <c r="C57" s="22">
        <v>5598.5330338614276</v>
      </c>
      <c r="D57" s="23">
        <v>199105.78817836696</v>
      </c>
      <c r="E57" s="22">
        <v>13417.872825815759</v>
      </c>
      <c r="F57" s="23">
        <v>212523.66100418265</v>
      </c>
    </row>
    <row r="58" spans="1:6" ht="13.5" thickBot="1" x14ac:dyDescent="0.25">
      <c r="A58" s="20" t="s">
        <v>10</v>
      </c>
      <c r="B58" s="23">
        <v>198274.52070342607</v>
      </c>
      <c r="C58" s="22">
        <v>5761.1914133078517</v>
      </c>
      <c r="D58" s="23">
        <v>204035.71211673395</v>
      </c>
      <c r="E58" s="22">
        <v>12893.725319484565</v>
      </c>
      <c r="F58" s="23">
        <v>216929.43743621846</v>
      </c>
    </row>
    <row r="59" spans="1:6" ht="13.5" thickBot="1" x14ac:dyDescent="0.25">
      <c r="A59" s="20" t="s">
        <v>11</v>
      </c>
      <c r="B59" s="23">
        <v>202501.39170402297</v>
      </c>
      <c r="C59" s="22">
        <v>5899.6235734776083</v>
      </c>
      <c r="D59" s="23">
        <v>208401.01527750058</v>
      </c>
      <c r="E59" s="22">
        <v>12879.140900300734</v>
      </c>
      <c r="F59" s="23">
        <v>221280.15617780131</v>
      </c>
    </row>
    <row r="60" spans="1:6" ht="13.5" thickBot="1" x14ac:dyDescent="0.25">
      <c r="A60" s="20" t="s">
        <v>12</v>
      </c>
      <c r="B60" s="23">
        <v>205086.20346477599</v>
      </c>
      <c r="C60" s="22">
        <v>5980.5070725256783</v>
      </c>
      <c r="D60" s="23">
        <v>211066.71053730167</v>
      </c>
      <c r="E60" s="22">
        <v>12753.744700322906</v>
      </c>
      <c r="F60" s="23">
        <v>223820.45523762458</v>
      </c>
    </row>
    <row r="61" spans="1:6" ht="13.5" thickBot="1" x14ac:dyDescent="0.25">
      <c r="A61" s="20" t="s">
        <v>13</v>
      </c>
      <c r="B61" s="23">
        <v>208142.09711887536</v>
      </c>
      <c r="C61" s="22">
        <v>6074.7534543872107</v>
      </c>
      <c r="D61" s="23">
        <v>214216.85057326258</v>
      </c>
      <c r="E61" s="22">
        <v>12928.170702053156</v>
      </c>
      <c r="F61" s="23">
        <v>227145.02127531575</v>
      </c>
    </row>
    <row r="62" spans="1:6" ht="13.5" thickBot="1" x14ac:dyDescent="0.25">
      <c r="A62" s="20" t="s">
        <v>14</v>
      </c>
      <c r="B62" s="23">
        <v>210441.60385416207</v>
      </c>
      <c r="C62" s="22">
        <v>6145.309411171027</v>
      </c>
      <c r="D62" s="23">
        <v>216586.91326533316</v>
      </c>
      <c r="E62" s="22">
        <v>12457.563451238566</v>
      </c>
      <c r="F62" s="23">
        <v>229044.47671657166</v>
      </c>
    </row>
    <row r="63" spans="1:6" ht="13.5" thickBot="1" x14ac:dyDescent="0.25">
      <c r="A63" s="20" t="s">
        <v>15</v>
      </c>
      <c r="B63" s="23">
        <v>212806.55714774725</v>
      </c>
      <c r="C63" s="22">
        <v>6219.7568785512512</v>
      </c>
      <c r="D63" s="23">
        <v>219026.31402629853</v>
      </c>
      <c r="E63" s="22">
        <v>12618.215643667905</v>
      </c>
      <c r="F63" s="23">
        <v>231644.5296699664</v>
      </c>
    </row>
    <row r="64" spans="1:6" ht="13.5" thickBot="1" x14ac:dyDescent="0.25">
      <c r="A64" s="20" t="s">
        <v>16</v>
      </c>
      <c r="B64" s="23">
        <v>214862.45100825242</v>
      </c>
      <c r="C64" s="22">
        <v>6282.996582985912</v>
      </c>
      <c r="D64" s="23">
        <v>221145.44759123836</v>
      </c>
      <c r="E64" s="22">
        <v>12754.296738207015</v>
      </c>
      <c r="F64" s="23">
        <v>233899.74432944536</v>
      </c>
    </row>
    <row r="65" spans="1:6" ht="13.5" thickBot="1" x14ac:dyDescent="0.25">
      <c r="A65" s="20" t="s">
        <v>17</v>
      </c>
      <c r="B65" s="23">
        <v>216391.97410673444</v>
      </c>
      <c r="C65" s="22">
        <v>6331.2597171893767</v>
      </c>
      <c r="D65" s="23">
        <v>222723.23382392383</v>
      </c>
      <c r="E65" s="22">
        <v>12858.042766582434</v>
      </c>
      <c r="F65" s="23">
        <v>235581.27659050623</v>
      </c>
    </row>
    <row r="66" spans="1:6" ht="13.5" thickBot="1" x14ac:dyDescent="0.25">
      <c r="A66" s="20" t="s">
        <v>18</v>
      </c>
      <c r="B66" s="23">
        <v>218235.37694163003</v>
      </c>
      <c r="C66" s="22">
        <v>6389.6470823348345</v>
      </c>
      <c r="D66" s="23">
        <v>224625.02402396486</v>
      </c>
      <c r="E66" s="22">
        <v>12986.052755241264</v>
      </c>
      <c r="F66" s="23">
        <v>237611.07677920617</v>
      </c>
    </row>
    <row r="67" spans="1:6" ht="13.5" thickBot="1" x14ac:dyDescent="0.25">
      <c r="A67" s="20" t="s">
        <v>19</v>
      </c>
      <c r="B67" s="23">
        <v>220157.66368383661</v>
      </c>
      <c r="C67" s="22">
        <v>6453.0248695940827</v>
      </c>
      <c r="D67" s="23">
        <v>226610.68855343066</v>
      </c>
      <c r="E67" s="22">
        <v>13128.089388209004</v>
      </c>
      <c r="F67" s="23">
        <v>239738.77794163968</v>
      </c>
    </row>
    <row r="68" spans="1:6" ht="13.5" thickBot="1" x14ac:dyDescent="0.25">
      <c r="A68" s="20" t="s">
        <v>20</v>
      </c>
      <c r="B68" s="23">
        <v>222016.63429736387</v>
      </c>
      <c r="C68" s="22">
        <v>6513.8670463007775</v>
      </c>
      <c r="D68" s="23">
        <v>228530.50134366465</v>
      </c>
      <c r="E68" s="22">
        <v>13337.02616597984</v>
      </c>
      <c r="F68" s="23">
        <v>241867.52750964451</v>
      </c>
    </row>
    <row r="69" spans="1:6" ht="13.5" thickBot="1" x14ac:dyDescent="0.25">
      <c r="A69" s="20" t="s">
        <v>21</v>
      </c>
      <c r="B69" s="23">
        <v>224133.62220590079</v>
      </c>
      <c r="C69" s="22">
        <v>6581.8939079347783</v>
      </c>
      <c r="D69" s="23">
        <v>230715.51611383556</v>
      </c>
      <c r="E69" s="22">
        <v>13484.074564091237</v>
      </c>
      <c r="F69" s="23">
        <v>244199.59067792681</v>
      </c>
    </row>
    <row r="70" spans="1:6" ht="13.5" thickBot="1" x14ac:dyDescent="0.25">
      <c r="A70" s="20" t="s">
        <v>22</v>
      </c>
      <c r="B70" s="23">
        <v>225958.11135477677</v>
      </c>
      <c r="C70" s="22">
        <v>6640.0511951987528</v>
      </c>
      <c r="D70" s="23">
        <v>232598.16254997544</v>
      </c>
      <c r="E70" s="22">
        <v>13608.944696596334</v>
      </c>
      <c r="F70" s="23">
        <v>246207.1072465718</v>
      </c>
    </row>
    <row r="71" spans="1:6" ht="13.5" thickBot="1" x14ac:dyDescent="0.25">
      <c r="A71" s="20" t="s">
        <v>23</v>
      </c>
      <c r="B71" s="23">
        <v>227910.99012817955</v>
      </c>
      <c r="C71" s="22">
        <v>6700.3283444689569</v>
      </c>
      <c r="D71" s="23">
        <v>234611.31847264851</v>
      </c>
      <c r="E71" s="22">
        <v>13735.455263911779</v>
      </c>
      <c r="F71" s="23">
        <v>248346.77373656025</v>
      </c>
    </row>
    <row r="72" spans="1:6" ht="13.5" thickBot="1" x14ac:dyDescent="0.25">
      <c r="A72" s="20" t="s">
        <v>24</v>
      </c>
      <c r="B72" s="23">
        <v>230152.48407730809</v>
      </c>
      <c r="C72" s="22">
        <v>6769.2620142554269</v>
      </c>
      <c r="D72" s="23">
        <v>236921.74609156352</v>
      </c>
      <c r="E72" s="22">
        <v>13880.532441017955</v>
      </c>
      <c r="F72" s="23">
        <v>250802.27853258143</v>
      </c>
    </row>
    <row r="73" spans="1:6" ht="13.5" thickBot="1" x14ac:dyDescent="0.25">
      <c r="A73" s="20" t="s">
        <v>25</v>
      </c>
      <c r="B73" s="23">
        <v>232270.38922236924</v>
      </c>
      <c r="C73" s="22">
        <v>6835.4692416018643</v>
      </c>
      <c r="D73" s="23">
        <v>239105.85846397106</v>
      </c>
      <c r="E73" s="22">
        <v>13867.766567825209</v>
      </c>
      <c r="F73" s="23">
        <v>252973.62503179628</v>
      </c>
    </row>
    <row r="74" spans="1:6" ht="13.5" thickBot="1" x14ac:dyDescent="0.25">
      <c r="A74" s="54" t="s">
        <v>26</v>
      </c>
      <c r="B74" s="23">
        <v>234378.26417474705</v>
      </c>
      <c r="C74" s="22">
        <v>6900.9927844361282</v>
      </c>
      <c r="D74" s="23">
        <v>241279.25695918314</v>
      </c>
      <c r="E74" s="22">
        <v>14005.494182915854</v>
      </c>
      <c r="F74" s="23">
        <v>255284.75114209903</v>
      </c>
    </row>
    <row r="75" spans="1:6" ht="13.5" thickBot="1" x14ac:dyDescent="0.25">
      <c r="A75" s="53" t="s">
        <v>53</v>
      </c>
      <c r="B75" s="23">
        <v>236287.38659821803</v>
      </c>
      <c r="C75" s="22">
        <v>6959.8132870267782</v>
      </c>
      <c r="D75" s="23">
        <v>243247.1998852448</v>
      </c>
      <c r="E75" s="22">
        <v>14129.857014421888</v>
      </c>
      <c r="F75" s="23">
        <v>257377.05689966667</v>
      </c>
    </row>
  </sheetData>
  <mergeCells count="4">
    <mergeCell ref="A4:F4"/>
    <mergeCell ref="A13:F13"/>
    <mergeCell ref="A34:F34"/>
    <mergeCell ref="A55:F55"/>
  </mergeCells>
  <pageMargins left="0.70866141732283472" right="0.70866141732283472" top="0.74803149606299213" bottom="0.74803149606299213" header="0.31496062992125984" footer="0.31496062992125984"/>
  <pageSetup paperSize="8" orientation="portrait" r:id="rId1"/>
  <headerFooter>
    <oddHeader>&amp;C2013 National Electricity Forecasting Report</oddHeader>
    <oddFooter>&amp;L© 2013 Australian Energy Market Operator&amp;R&amp;P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7" tint="0.79998168889431442"/>
    <pageSetUpPr fitToPage="1"/>
  </sheetPr>
  <dimension ref="A1:AP97"/>
  <sheetViews>
    <sheetView view="pageBreakPreview" zoomScale="70" zoomScaleNormal="100" zoomScaleSheetLayoutView="70" workbookViewId="0"/>
  </sheetViews>
  <sheetFormatPr defaultRowHeight="12.75" x14ac:dyDescent="0.2"/>
  <cols>
    <col min="2" max="2" width="10" bestFit="1" customWidth="1"/>
    <col min="3" max="3" width="11.5703125" customWidth="1"/>
    <col min="4" max="4" width="10.85546875" customWidth="1"/>
    <col min="5" max="5" width="11.85546875" customWidth="1"/>
    <col min="6" max="6" width="10.42578125" customWidth="1"/>
    <col min="7" max="7" width="10" customWidth="1"/>
    <col min="8" max="8" width="11" customWidth="1"/>
    <col min="9" max="9" width="13.42578125" customWidth="1"/>
    <col min="11" max="12" width="10.5703125" bestFit="1" customWidth="1"/>
    <col min="13" max="13" width="11.28515625" customWidth="1"/>
    <col min="16" max="16" width="11.28515625" customWidth="1"/>
    <col min="17" max="17" width="10.5703125" customWidth="1"/>
    <col min="21" max="21" width="10.85546875" customWidth="1"/>
    <col min="22" max="22" width="10.7109375" customWidth="1"/>
    <col min="25" max="25" width="10.42578125" customWidth="1"/>
    <col min="26" max="26" width="11.28515625" customWidth="1"/>
    <col min="30" max="30" width="11.140625" customWidth="1"/>
    <col min="31" max="32" width="10" customWidth="1"/>
    <col min="33" max="33" width="10.5703125" customWidth="1"/>
    <col min="34" max="34" width="10.28515625" customWidth="1"/>
  </cols>
  <sheetData>
    <row r="1" spans="1:42" x14ac:dyDescent="0.2">
      <c r="A1" s="19" t="s">
        <v>98</v>
      </c>
      <c r="B1" s="19"/>
      <c r="K1" s="19" t="s">
        <v>99</v>
      </c>
      <c r="L1" s="19"/>
      <c r="M1" s="18"/>
      <c r="N1" s="18"/>
      <c r="R1" s="19" t="s">
        <v>101</v>
      </c>
      <c r="S1" s="19"/>
      <c r="T1" s="18"/>
      <c r="U1" s="18"/>
      <c r="W1" s="18"/>
      <c r="X1" s="18"/>
      <c r="Y1" s="18"/>
      <c r="Z1" s="18"/>
      <c r="AK1" s="44"/>
    </row>
    <row r="2" spans="1:42" x14ac:dyDescent="0.2">
      <c r="K2" s="18"/>
      <c r="L2" s="18"/>
      <c r="M2" s="18"/>
      <c r="N2" s="18"/>
      <c r="R2" s="18"/>
      <c r="S2" s="18"/>
      <c r="T2" s="18"/>
      <c r="U2" s="18"/>
      <c r="W2" s="18"/>
      <c r="X2" s="18"/>
      <c r="Y2" s="18"/>
      <c r="Z2" s="18"/>
    </row>
    <row r="3" spans="1:42" ht="13.5" customHeight="1" thickBot="1" x14ac:dyDescent="0.25">
      <c r="A3" s="88"/>
      <c r="B3" s="89" t="s">
        <v>0</v>
      </c>
      <c r="C3" s="86" t="s">
        <v>44</v>
      </c>
      <c r="D3" s="84"/>
      <c r="E3" s="85"/>
      <c r="F3" s="86" t="s">
        <v>45</v>
      </c>
      <c r="G3" s="84"/>
      <c r="H3" s="84"/>
      <c r="K3" s="88"/>
      <c r="L3" s="89" t="s">
        <v>0</v>
      </c>
      <c r="M3" s="40" t="s">
        <v>44</v>
      </c>
      <c r="N3" s="40" t="s">
        <v>45</v>
      </c>
      <c r="R3" s="88"/>
      <c r="S3" s="89" t="s">
        <v>0</v>
      </c>
      <c r="T3" s="40" t="s">
        <v>44</v>
      </c>
      <c r="U3" s="40" t="s">
        <v>45</v>
      </c>
      <c r="W3" s="18"/>
      <c r="X3" s="18"/>
      <c r="Y3" s="18"/>
      <c r="Z3" s="18"/>
    </row>
    <row r="4" spans="1:42" ht="81.75" customHeight="1" thickTop="1" thickBot="1" x14ac:dyDescent="0.25">
      <c r="A4" s="85"/>
      <c r="B4" s="90"/>
      <c r="C4" s="35" t="s">
        <v>42</v>
      </c>
      <c r="D4" s="45" t="s">
        <v>31</v>
      </c>
      <c r="E4" s="36" t="s">
        <v>43</v>
      </c>
      <c r="F4" s="38" t="s">
        <v>42</v>
      </c>
      <c r="G4" s="45" t="s">
        <v>31</v>
      </c>
      <c r="H4" s="39" t="s">
        <v>43</v>
      </c>
      <c r="K4" s="85"/>
      <c r="L4" s="90"/>
      <c r="M4" s="45" t="s">
        <v>31</v>
      </c>
      <c r="N4" s="45" t="s">
        <v>31</v>
      </c>
      <c r="R4" s="85"/>
      <c r="S4" s="90"/>
      <c r="T4" s="45" t="s">
        <v>31</v>
      </c>
      <c r="U4" s="45" t="s">
        <v>31</v>
      </c>
      <c r="X4" s="18"/>
      <c r="Y4" s="18"/>
      <c r="Z4" s="18"/>
    </row>
    <row r="5" spans="1:42" ht="56.25" customHeight="1" thickTop="1" thickBot="1" x14ac:dyDescent="0.25">
      <c r="A5" s="21" t="s">
        <v>1</v>
      </c>
      <c r="B5" s="15">
        <f>NAT!B4</f>
        <v>190724.02563535745</v>
      </c>
      <c r="C5" s="15"/>
      <c r="D5" s="15"/>
      <c r="E5" s="15"/>
      <c r="F5" s="15"/>
      <c r="G5" s="15"/>
      <c r="H5" s="15"/>
      <c r="K5" s="21" t="s">
        <v>1</v>
      </c>
      <c r="L5" s="15">
        <f>PV!B4</f>
        <v>0</v>
      </c>
      <c r="M5" s="15"/>
      <c r="N5" s="15"/>
      <c r="R5" s="21" t="s">
        <v>1</v>
      </c>
      <c r="S5" s="15">
        <f>EE!B4</f>
        <v>0</v>
      </c>
      <c r="T5" s="15"/>
      <c r="U5" s="15"/>
      <c r="X5" s="18"/>
      <c r="Y5" s="18"/>
      <c r="Z5" s="18"/>
    </row>
    <row r="6" spans="1:42" ht="13.5" thickBot="1" x14ac:dyDescent="0.25">
      <c r="A6" s="21" t="s">
        <v>2</v>
      </c>
      <c r="B6" s="15">
        <f>NAT!B5</f>
        <v>193976.4363254098</v>
      </c>
      <c r="C6" s="15"/>
      <c r="D6" s="15"/>
      <c r="E6" s="15"/>
      <c r="F6" s="15"/>
      <c r="G6" s="15"/>
      <c r="H6" s="15"/>
      <c r="K6" s="21" t="s">
        <v>2</v>
      </c>
      <c r="L6" s="15">
        <f>PV!B5</f>
        <v>0</v>
      </c>
      <c r="M6" s="15"/>
      <c r="N6" s="15"/>
      <c r="R6" s="21" t="s">
        <v>2</v>
      </c>
      <c r="S6" s="15">
        <f>EE!B5</f>
        <v>0</v>
      </c>
      <c r="T6" s="15"/>
      <c r="U6" s="15"/>
      <c r="X6" s="18"/>
      <c r="Y6" s="18"/>
      <c r="Z6" s="18"/>
      <c r="AO6" s="74"/>
      <c r="AP6" s="75"/>
    </row>
    <row r="7" spans="1:42" ht="13.5" thickBot="1" x14ac:dyDescent="0.25">
      <c r="A7" s="21" t="s">
        <v>3</v>
      </c>
      <c r="B7" s="15">
        <f>NAT!B6</f>
        <v>195316.67464027036</v>
      </c>
      <c r="C7" s="15"/>
      <c r="D7" s="15"/>
      <c r="E7" s="15"/>
      <c r="F7" s="15"/>
      <c r="G7" s="15"/>
      <c r="H7" s="15"/>
      <c r="K7" s="21" t="s">
        <v>3</v>
      </c>
      <c r="L7" s="15">
        <f>PV!B6</f>
        <v>0</v>
      </c>
      <c r="M7" s="15"/>
      <c r="N7" s="15"/>
      <c r="R7" s="21" t="s">
        <v>3</v>
      </c>
      <c r="S7" s="15">
        <f>EE!B6</f>
        <v>0</v>
      </c>
      <c r="T7" s="15"/>
      <c r="U7" s="15"/>
      <c r="X7" s="18"/>
      <c r="Y7" s="18"/>
      <c r="Z7" s="18"/>
      <c r="AO7" s="74"/>
      <c r="AP7" s="75"/>
    </row>
    <row r="8" spans="1:42" ht="13.5" thickBot="1" x14ac:dyDescent="0.25">
      <c r="A8" s="21" t="s">
        <v>4</v>
      </c>
      <c r="B8" s="15">
        <f>NAT!B7</f>
        <v>197197.99320384054</v>
      </c>
      <c r="C8" s="15"/>
      <c r="D8" s="15"/>
      <c r="E8" s="15"/>
      <c r="F8" s="15"/>
      <c r="G8" s="15"/>
      <c r="H8" s="15"/>
      <c r="K8" s="21" t="s">
        <v>4</v>
      </c>
      <c r="L8" s="15">
        <f>PV!B7</f>
        <v>22.628586006238937</v>
      </c>
      <c r="M8" s="15"/>
      <c r="N8" s="15"/>
      <c r="R8" s="21" t="s">
        <v>4</v>
      </c>
      <c r="S8" s="15">
        <f>EE!B7</f>
        <v>0</v>
      </c>
      <c r="T8" s="15"/>
      <c r="U8" s="15"/>
      <c r="X8" s="18"/>
      <c r="Y8" s="18"/>
      <c r="Z8" s="18"/>
      <c r="AO8" s="74"/>
      <c r="AP8" s="75"/>
    </row>
    <row r="9" spans="1:42" ht="13.5" thickBot="1" x14ac:dyDescent="0.25">
      <c r="A9" s="21" t="s">
        <v>5</v>
      </c>
      <c r="B9" s="15">
        <f>NAT!B8</f>
        <v>197699.69910735197</v>
      </c>
      <c r="C9" s="15"/>
      <c r="D9" s="15"/>
      <c r="E9" s="15"/>
      <c r="F9" s="15"/>
      <c r="G9" s="15"/>
      <c r="H9" s="15"/>
      <c r="K9" s="21" t="s">
        <v>5</v>
      </c>
      <c r="L9" s="15">
        <f>PV!B8</f>
        <v>117.84805817172982</v>
      </c>
      <c r="M9" s="15"/>
      <c r="N9" s="15"/>
      <c r="R9" s="21" t="s">
        <v>5</v>
      </c>
      <c r="S9" s="15">
        <f>EE!B8</f>
        <v>0</v>
      </c>
      <c r="T9" s="15"/>
      <c r="U9" s="15"/>
      <c r="X9" s="18"/>
      <c r="Y9" s="18"/>
      <c r="Z9" s="18"/>
      <c r="AO9" s="74"/>
      <c r="AP9" s="75"/>
    </row>
    <row r="10" spans="1:42" ht="13.5" thickBot="1" x14ac:dyDescent="0.25">
      <c r="A10" s="21" t="s">
        <v>6</v>
      </c>
      <c r="B10" s="15">
        <f>NAT!B9</f>
        <v>195596.23568011276</v>
      </c>
      <c r="C10" s="15"/>
      <c r="D10" s="15"/>
      <c r="E10" s="15"/>
      <c r="F10" s="15"/>
      <c r="G10" s="15"/>
      <c r="H10" s="15"/>
      <c r="K10" s="21" t="s">
        <v>6</v>
      </c>
      <c r="L10" s="15">
        <f>PV!B9</f>
        <v>500.64040480795649</v>
      </c>
      <c r="M10" s="15"/>
      <c r="N10" s="15"/>
      <c r="R10" s="21" t="s">
        <v>6</v>
      </c>
      <c r="S10" s="15">
        <f>EE!B9</f>
        <v>0</v>
      </c>
      <c r="T10" s="15"/>
      <c r="U10" s="15"/>
      <c r="X10" s="18"/>
      <c r="Y10" s="18"/>
      <c r="Z10" s="18"/>
      <c r="AO10" s="74"/>
      <c r="AP10" s="75"/>
    </row>
    <row r="11" spans="1:42" ht="13.5" thickBot="1" x14ac:dyDescent="0.25">
      <c r="A11" s="21" t="s">
        <v>33</v>
      </c>
      <c r="B11" s="15">
        <f>NAT!B10</f>
        <v>191967.80645824768</v>
      </c>
      <c r="C11" s="15"/>
      <c r="D11" s="15"/>
      <c r="E11" s="15"/>
      <c r="F11" s="15"/>
      <c r="G11" s="15"/>
      <c r="H11" s="15"/>
      <c r="K11" s="21" t="s">
        <v>33</v>
      </c>
      <c r="L11" s="15">
        <f>PV!B10</f>
        <v>1413.0951839517211</v>
      </c>
      <c r="M11" s="15"/>
      <c r="N11" s="15"/>
      <c r="R11" s="21" t="s">
        <v>33</v>
      </c>
      <c r="S11" s="15">
        <f>EE!B10</f>
        <v>0</v>
      </c>
      <c r="T11" s="15"/>
      <c r="U11" s="15"/>
      <c r="X11" s="18"/>
      <c r="Y11" s="18"/>
      <c r="Z11" s="18"/>
      <c r="AO11" s="74"/>
      <c r="AP11" s="75"/>
    </row>
    <row r="12" spans="1:42" ht="23.25" thickBot="1" x14ac:dyDescent="0.25">
      <c r="A12" s="21" t="s">
        <v>41</v>
      </c>
      <c r="B12" s="15">
        <f>NAT!B11</f>
        <v>188898.07961784562</v>
      </c>
      <c r="C12" s="15"/>
      <c r="D12" s="15"/>
      <c r="E12" s="15"/>
      <c r="F12" s="17">
        <v>192826.34788534054</v>
      </c>
      <c r="G12" s="17">
        <v>191075.79777802902</v>
      </c>
      <c r="H12" s="17">
        <v>188017.64306733821</v>
      </c>
      <c r="K12" s="21" t="s">
        <v>41</v>
      </c>
      <c r="L12" s="15">
        <f>PV!B11</f>
        <v>2683.6082959867917</v>
      </c>
      <c r="M12" s="15"/>
      <c r="N12" s="17">
        <v>2473.2030399210266</v>
      </c>
      <c r="R12" s="21" t="s">
        <v>41</v>
      </c>
      <c r="S12" s="15">
        <f>EE!B11</f>
        <v>1126.571257322259</v>
      </c>
      <c r="T12" s="15"/>
      <c r="U12" s="17">
        <v>1587.6892334261931</v>
      </c>
      <c r="X12" s="18"/>
      <c r="Y12" s="18"/>
      <c r="Z12" s="18"/>
      <c r="AO12" s="74"/>
      <c r="AP12" s="75"/>
    </row>
    <row r="13" spans="1:42" ht="13.5" thickBot="1" x14ac:dyDescent="0.25">
      <c r="A13" s="7" t="s">
        <v>8</v>
      </c>
      <c r="B13" s="8"/>
      <c r="C13" s="15">
        <f>NAT!C12</f>
        <v>192246.84338488197</v>
      </c>
      <c r="D13" s="15">
        <f>NAT!D12</f>
        <v>189770.15313493164</v>
      </c>
      <c r="E13" s="15">
        <f>NAT!E12</f>
        <v>185588.29530465711</v>
      </c>
      <c r="F13" s="17">
        <v>199303.24774230557</v>
      </c>
      <c r="G13" s="17">
        <v>194491.9323231201</v>
      </c>
      <c r="H13" s="17">
        <v>189724.67176097404</v>
      </c>
      <c r="K13" s="21" t="s">
        <v>8</v>
      </c>
      <c r="L13" s="8"/>
      <c r="M13" s="15">
        <f>PV!D12</f>
        <v>3260.6232131742945</v>
      </c>
      <c r="N13" s="17">
        <v>2766.2781629947449</v>
      </c>
      <c r="R13" s="21" t="s">
        <v>8</v>
      </c>
      <c r="S13" s="8"/>
      <c r="T13" s="15">
        <f>EE!D12</f>
        <v>3241.9572931956809</v>
      </c>
      <c r="U13" s="17">
        <v>2353.9896225087205</v>
      </c>
      <c r="X13" s="18"/>
      <c r="Y13" s="18"/>
      <c r="Z13" s="18"/>
      <c r="AO13" s="74"/>
      <c r="AP13" s="75"/>
    </row>
    <row r="14" spans="1:42" ht="13.5" thickBot="1" x14ac:dyDescent="0.25">
      <c r="A14" s="7" t="s">
        <v>9</v>
      </c>
      <c r="B14" s="8"/>
      <c r="C14" s="15">
        <f>NAT!C13</f>
        <v>199105.78817836696</v>
      </c>
      <c r="D14" s="15">
        <f>NAT!D13</f>
        <v>195549.86674065937</v>
      </c>
      <c r="E14" s="15">
        <f>NAT!E13</f>
        <v>188190.4692997298</v>
      </c>
      <c r="F14" s="17">
        <v>206358.17036700886</v>
      </c>
      <c r="G14" s="17">
        <v>199388.19225589879</v>
      </c>
      <c r="H14" s="17">
        <v>192204.65897359562</v>
      </c>
      <c r="K14" s="21" t="s">
        <v>9</v>
      </c>
      <c r="L14" s="8"/>
      <c r="M14" s="15">
        <f>PV!D13</f>
        <v>3634.3045615712708</v>
      </c>
      <c r="N14" s="17">
        <v>3050.9847010611384</v>
      </c>
      <c r="R14" s="21" t="s">
        <v>9</v>
      </c>
      <c r="S14" s="8"/>
      <c r="T14" s="15">
        <f>EE!D13</f>
        <v>4364.1660335184388</v>
      </c>
      <c r="U14" s="17">
        <v>3047.7505375911592</v>
      </c>
      <c r="X14" s="18"/>
      <c r="Y14" s="18"/>
      <c r="Z14" s="18"/>
      <c r="AO14" s="74"/>
      <c r="AP14" s="75"/>
    </row>
    <row r="15" spans="1:42" ht="13.5" thickBot="1" x14ac:dyDescent="0.25">
      <c r="A15" s="7" t="s">
        <v>10</v>
      </c>
      <c r="B15" s="8"/>
      <c r="C15" s="15">
        <f>NAT!C14</f>
        <v>204035.71211673395</v>
      </c>
      <c r="D15" s="15">
        <f>NAT!D14</f>
        <v>199727.20018482313</v>
      </c>
      <c r="E15" s="15">
        <f>NAT!E14</f>
        <v>191158.10923335256</v>
      </c>
      <c r="F15" s="17">
        <v>214888.31225876423</v>
      </c>
      <c r="G15" s="17">
        <v>205053.23344021651</v>
      </c>
      <c r="H15" s="17">
        <v>195497.93570406397</v>
      </c>
      <c r="K15" s="21" t="s">
        <v>10</v>
      </c>
      <c r="L15" s="8"/>
      <c r="M15" s="15">
        <f>PV!D14</f>
        <v>4020.6732872218377</v>
      </c>
      <c r="N15" s="17">
        <v>3437.4668421612414</v>
      </c>
      <c r="R15" s="21" t="s">
        <v>10</v>
      </c>
      <c r="S15" s="8"/>
      <c r="T15" s="15">
        <f>EE!D14</f>
        <v>5770.5916180962749</v>
      </c>
      <c r="U15" s="17">
        <v>3735.2769072746755</v>
      </c>
      <c r="X15" s="18"/>
      <c r="Y15" s="18"/>
      <c r="Z15" s="18"/>
      <c r="AO15" s="74"/>
      <c r="AP15" s="75"/>
    </row>
    <row r="16" spans="1:42" ht="13.5" thickBot="1" x14ac:dyDescent="0.25">
      <c r="A16" s="7" t="s">
        <v>11</v>
      </c>
      <c r="B16" s="8"/>
      <c r="C16" s="15">
        <f>NAT!C15</f>
        <v>208401.01527750058</v>
      </c>
      <c r="D16" s="15">
        <f>NAT!D15</f>
        <v>202462.98472699345</v>
      </c>
      <c r="E16" s="15">
        <f>NAT!E15</f>
        <v>192652.39687427806</v>
      </c>
      <c r="F16" s="17">
        <v>220905.50133599353</v>
      </c>
      <c r="G16" s="17">
        <v>209078.33955494099</v>
      </c>
      <c r="H16" s="17">
        <v>197871.79193342011</v>
      </c>
      <c r="K16" s="21" t="s">
        <v>11</v>
      </c>
      <c r="L16" s="8"/>
      <c r="M16" s="15">
        <f>PV!D15</f>
        <v>4452.3117927915127</v>
      </c>
      <c r="N16" s="17">
        <v>3890.3013226396552</v>
      </c>
      <c r="R16" s="21" t="s">
        <v>11</v>
      </c>
      <c r="S16" s="8"/>
      <c r="T16" s="15">
        <f>EE!D15</f>
        <v>6831.1830200849918</v>
      </c>
      <c r="U16" s="17">
        <v>4419.9357950278809</v>
      </c>
      <c r="X16" s="18"/>
      <c r="Y16" s="18"/>
      <c r="Z16" s="18"/>
      <c r="AO16" s="74"/>
      <c r="AP16" s="75"/>
    </row>
    <row r="17" spans="1:42" ht="13.5" thickBot="1" x14ac:dyDescent="0.25">
      <c r="A17" s="7" t="s">
        <v>12</v>
      </c>
      <c r="B17" s="8"/>
      <c r="C17" s="15">
        <f>NAT!C16</f>
        <v>211066.71053730167</v>
      </c>
      <c r="D17" s="15">
        <f>NAT!D16</f>
        <v>204256.47279211433</v>
      </c>
      <c r="E17" s="15">
        <f>NAT!E16</f>
        <v>193782.16972049681</v>
      </c>
      <c r="F17" s="17">
        <v>225484.83147350472</v>
      </c>
      <c r="G17" s="17">
        <v>212487.34589446071</v>
      </c>
      <c r="H17" s="17">
        <v>200170.32445126417</v>
      </c>
      <c r="K17" s="21" t="s">
        <v>12</v>
      </c>
      <c r="L17" s="8"/>
      <c r="M17" s="15">
        <f>PV!D16</f>
        <v>4933.7443664982175</v>
      </c>
      <c r="N17" s="17">
        <v>4485.2298033711259</v>
      </c>
      <c r="R17" s="21" t="s">
        <v>12</v>
      </c>
      <c r="S17" s="8"/>
      <c r="T17" s="15">
        <f>EE!D16</f>
        <v>8047.9423650500048</v>
      </c>
      <c r="U17" s="17">
        <v>5100.907039593666</v>
      </c>
      <c r="X17" s="18"/>
      <c r="Y17" s="18"/>
      <c r="Z17" s="18"/>
      <c r="AO17" s="74"/>
      <c r="AP17" s="75"/>
    </row>
    <row r="18" spans="1:42" ht="13.5" thickBot="1" x14ac:dyDescent="0.25">
      <c r="A18" s="7" t="s">
        <v>13</v>
      </c>
      <c r="B18" s="8"/>
      <c r="C18" s="15">
        <f>NAT!C17</f>
        <v>214216.85057326258</v>
      </c>
      <c r="D18" s="15">
        <f>NAT!D17</f>
        <v>206667.57085504092</v>
      </c>
      <c r="E18" s="15">
        <f>NAT!E17</f>
        <v>195367.22956616918</v>
      </c>
      <c r="F18" s="17">
        <v>228717.06011718704</v>
      </c>
      <c r="G18" s="17">
        <v>214658.12990048181</v>
      </c>
      <c r="H18" s="17">
        <v>200641.49370378046</v>
      </c>
      <c r="K18" s="21" t="s">
        <v>13</v>
      </c>
      <c r="L18" s="8"/>
      <c r="M18" s="15">
        <f>PV!D17</f>
        <v>5482.1705629514818</v>
      </c>
      <c r="N18" s="17">
        <v>5157.599846824035</v>
      </c>
      <c r="R18" s="21" t="s">
        <v>13</v>
      </c>
      <c r="S18" s="8"/>
      <c r="T18" s="15">
        <f>EE!D17</f>
        <v>9255.4924059913519</v>
      </c>
      <c r="U18" s="17">
        <v>5783.7341383234461</v>
      </c>
      <c r="X18" s="18"/>
      <c r="Y18" s="18"/>
      <c r="Z18" s="18"/>
      <c r="AO18" s="74"/>
      <c r="AP18" s="75"/>
    </row>
    <row r="19" spans="1:42" ht="13.5" thickBot="1" x14ac:dyDescent="0.25">
      <c r="A19" s="7" t="s">
        <v>14</v>
      </c>
      <c r="B19" s="8"/>
      <c r="C19" s="15">
        <f>NAT!C18</f>
        <v>216586.91326533316</v>
      </c>
      <c r="D19" s="15">
        <f>NAT!D18</f>
        <v>208878.41537774095</v>
      </c>
      <c r="E19" s="15">
        <f>NAT!E18</f>
        <v>196599.76359928676</v>
      </c>
      <c r="F19" s="17">
        <v>231236.90441477409</v>
      </c>
      <c r="G19" s="17">
        <v>216744.48324814608</v>
      </c>
      <c r="H19" s="17">
        <v>201099.13576771066</v>
      </c>
      <c r="K19" s="21" t="s">
        <v>14</v>
      </c>
      <c r="L19" s="8"/>
      <c r="M19" s="15">
        <f>PV!D18</f>
        <v>6102.4188736671613</v>
      </c>
      <c r="N19" s="17">
        <v>5921.8183008843289</v>
      </c>
      <c r="R19" s="21" t="s">
        <v>14</v>
      </c>
      <c r="S19" s="8"/>
      <c r="T19" s="15">
        <f>EE!D18</f>
        <v>10463.884177930191</v>
      </c>
      <c r="U19" s="17">
        <v>6464.4000212881529</v>
      </c>
      <c r="X19" s="18"/>
      <c r="Y19" s="18"/>
      <c r="Z19" s="18"/>
      <c r="AO19" s="74"/>
      <c r="AP19" s="75"/>
    </row>
    <row r="20" spans="1:42" ht="13.5" thickBot="1" x14ac:dyDescent="0.25">
      <c r="A20" s="7" t="s">
        <v>15</v>
      </c>
      <c r="B20" s="8"/>
      <c r="C20" s="15">
        <f>NAT!C19</f>
        <v>219026.31402629853</v>
      </c>
      <c r="D20" s="15">
        <f>NAT!D19</f>
        <v>211090.05193331017</v>
      </c>
      <c r="E20" s="15">
        <f>NAT!E19</f>
        <v>197733.88346143981</v>
      </c>
      <c r="F20" s="17">
        <v>234856.08176191035</v>
      </c>
      <c r="G20" s="17">
        <v>219573.24527113311</v>
      </c>
      <c r="H20" s="17">
        <v>202515.99898560817</v>
      </c>
      <c r="K20" s="21" t="s">
        <v>15</v>
      </c>
      <c r="L20" s="8"/>
      <c r="M20" s="15">
        <f>PV!D19</f>
        <v>6795.3776951261652</v>
      </c>
      <c r="N20" s="17">
        <v>6732.1786528601979</v>
      </c>
      <c r="R20" s="21" t="s">
        <v>15</v>
      </c>
      <c r="S20" s="8"/>
      <c r="T20" s="15">
        <f>EE!D19</f>
        <v>11029.676864221354</v>
      </c>
      <c r="U20" s="17">
        <v>6791.2111408978517</v>
      </c>
      <c r="X20" s="18"/>
      <c r="Y20" s="18"/>
      <c r="Z20" s="18"/>
      <c r="AO20" s="74"/>
      <c r="AP20" s="75"/>
    </row>
    <row r="21" spans="1:42" ht="13.5" thickBot="1" x14ac:dyDescent="0.25">
      <c r="A21" s="7" t="s">
        <v>16</v>
      </c>
      <c r="B21" s="8"/>
      <c r="C21" s="15">
        <f>NAT!C20</f>
        <v>221145.44759123836</v>
      </c>
      <c r="D21" s="15">
        <f>NAT!D20</f>
        <v>212668.53205512284</v>
      </c>
      <c r="E21" s="15">
        <f>NAT!E20</f>
        <v>198437.49447188864</v>
      </c>
      <c r="F21" s="17">
        <v>237722.96396833606</v>
      </c>
      <c r="G21" s="17">
        <v>221654.03536357469</v>
      </c>
      <c r="H21" s="17">
        <v>203193.53746049295</v>
      </c>
      <c r="K21" s="21" t="s">
        <v>16</v>
      </c>
      <c r="L21" s="8"/>
      <c r="M21" s="15">
        <f>PV!D20</f>
        <v>7433.1922799956046</v>
      </c>
      <c r="N21" s="17">
        <v>7558.0850732617328</v>
      </c>
      <c r="R21" s="21" t="s">
        <v>16</v>
      </c>
      <c r="S21" s="8"/>
      <c r="T21" s="15">
        <f>EE!D20</f>
        <v>11357.56053552748</v>
      </c>
      <c r="U21" s="17">
        <v>7095.5060138723493</v>
      </c>
      <c r="X21" s="18"/>
      <c r="Y21" s="18"/>
      <c r="Z21" s="18"/>
      <c r="AO21" s="74"/>
      <c r="AP21" s="75"/>
    </row>
    <row r="22" spans="1:42" ht="13.5" thickBot="1" x14ac:dyDescent="0.25">
      <c r="A22" s="21" t="s">
        <v>17</v>
      </c>
      <c r="C22" s="15">
        <f>NAT!C21</f>
        <v>222723.23382392383</v>
      </c>
      <c r="D22" s="15">
        <f>NAT!D21</f>
        <v>213596.32190108224</v>
      </c>
      <c r="E22" s="15">
        <f>NAT!E21</f>
        <v>198578.83586364036</v>
      </c>
      <c r="F22" s="17">
        <v>239736.10922005822</v>
      </c>
      <c r="G22" s="17">
        <v>222925.56272577081</v>
      </c>
      <c r="H22" s="17">
        <v>203389.96199412149</v>
      </c>
      <c r="K22" s="21" t="s">
        <v>17</v>
      </c>
      <c r="L22" s="18"/>
      <c r="M22" s="15">
        <f>PV!D21</f>
        <v>8096.5821835502593</v>
      </c>
      <c r="N22" s="17">
        <v>8407.9568323063195</v>
      </c>
      <c r="O22" s="18"/>
      <c r="P22" s="18"/>
      <c r="Q22" s="18"/>
      <c r="R22" s="21" t="s">
        <v>17</v>
      </c>
      <c r="S22" s="18"/>
      <c r="T22" s="15">
        <f>EE!D21</f>
        <v>11873.638381747607</v>
      </c>
      <c r="U22" s="17">
        <v>7352.2571966161577</v>
      </c>
      <c r="X22" s="18"/>
      <c r="Y22" s="18"/>
      <c r="Z22" s="18"/>
      <c r="AO22" s="74"/>
      <c r="AP22" s="75"/>
    </row>
    <row r="23" spans="1:42" x14ac:dyDescent="0.2">
      <c r="J23" s="18"/>
      <c r="O23" s="18"/>
      <c r="P23" s="18"/>
      <c r="Q23" s="18"/>
      <c r="X23" s="18"/>
      <c r="Y23" s="18"/>
      <c r="Z23" s="18"/>
      <c r="AB23" s="18"/>
      <c r="AC23" s="18"/>
      <c r="AD23" s="18"/>
      <c r="AE23" s="18"/>
      <c r="AF23" s="18"/>
      <c r="AG23" s="18"/>
      <c r="AH23" s="18"/>
      <c r="AI23" s="18"/>
    </row>
    <row r="24" spans="1:42" x14ac:dyDescent="0.2">
      <c r="A24" s="18"/>
      <c r="B24" s="18"/>
      <c r="C24" s="18"/>
      <c r="D24" s="18"/>
      <c r="E24" s="18"/>
      <c r="F24" s="18"/>
      <c r="G24" s="18"/>
      <c r="H24" s="18"/>
      <c r="I24" s="18"/>
      <c r="J24" s="18"/>
      <c r="K24" s="18"/>
      <c r="L24" s="18"/>
      <c r="M24" s="18"/>
      <c r="N24" s="18"/>
      <c r="O24" s="18"/>
      <c r="P24" s="18"/>
      <c r="Q24" s="18"/>
      <c r="AB24" s="18"/>
      <c r="AC24" s="18"/>
      <c r="AD24" s="18"/>
      <c r="AE24" s="18"/>
      <c r="AF24" s="18"/>
      <c r="AG24" s="18"/>
      <c r="AH24" s="18"/>
      <c r="AI24" s="18"/>
    </row>
    <row r="25" spans="1:42" s="18" customFormat="1" x14ac:dyDescent="0.2">
      <c r="A25" s="19" t="s">
        <v>102</v>
      </c>
      <c r="B25" s="19"/>
      <c r="K25" s="19" t="s">
        <v>104</v>
      </c>
      <c r="L25" s="19"/>
      <c r="R25" s="19" t="s">
        <v>131</v>
      </c>
      <c r="AB25" s="19"/>
      <c r="AC25" s="19"/>
    </row>
    <row r="26" spans="1:42" s="18" customFormat="1" ht="13.5" customHeight="1" x14ac:dyDescent="0.2"/>
    <row r="27" spans="1:42" s="18" customFormat="1" ht="24.75" customHeight="1" thickBot="1" x14ac:dyDescent="0.25">
      <c r="A27" s="79"/>
      <c r="B27" s="80" t="s">
        <v>0</v>
      </c>
      <c r="C27" s="78" t="s">
        <v>44</v>
      </c>
      <c r="D27" s="76"/>
      <c r="E27" s="77"/>
      <c r="F27" s="78" t="s">
        <v>45</v>
      </c>
      <c r="G27" s="76"/>
      <c r="H27" s="76"/>
      <c r="K27" s="88"/>
      <c r="L27" s="89" t="s">
        <v>0</v>
      </c>
      <c r="M27" s="52" t="s">
        <v>44</v>
      </c>
      <c r="N27" s="52" t="s">
        <v>45</v>
      </c>
      <c r="R27" s="88"/>
      <c r="S27" s="89" t="s">
        <v>78</v>
      </c>
    </row>
    <row r="28" spans="1:42" s="18" customFormat="1" ht="30.75" customHeight="1" thickTop="1" thickBot="1" x14ac:dyDescent="0.25">
      <c r="A28" s="77"/>
      <c r="B28" s="81"/>
      <c r="C28" s="76" t="s">
        <v>42</v>
      </c>
      <c r="D28" s="45" t="s">
        <v>31</v>
      </c>
      <c r="E28" s="77" t="s">
        <v>43</v>
      </c>
      <c r="F28" s="76" t="s">
        <v>42</v>
      </c>
      <c r="G28" s="45" t="s">
        <v>31</v>
      </c>
      <c r="H28" s="77" t="s">
        <v>43</v>
      </c>
      <c r="K28" s="85"/>
      <c r="L28" s="90"/>
      <c r="M28" s="45" t="s">
        <v>31</v>
      </c>
      <c r="N28" s="45" t="s">
        <v>31</v>
      </c>
      <c r="R28" s="85"/>
      <c r="S28" s="90"/>
    </row>
    <row r="29" spans="1:42" s="18" customFormat="1" ht="52.5" customHeight="1" thickTop="1" thickBot="1" x14ac:dyDescent="0.25">
      <c r="A29" s="21" t="s">
        <v>1</v>
      </c>
      <c r="B29" s="15">
        <f>OP!B4</f>
        <v>189628.23297385697</v>
      </c>
      <c r="C29" s="15"/>
      <c r="D29" s="15"/>
      <c r="E29" s="15"/>
      <c r="F29" s="15"/>
      <c r="G29" s="15"/>
      <c r="H29" s="15"/>
      <c r="K29" s="21" t="s">
        <v>1</v>
      </c>
      <c r="L29" s="15">
        <f>SNSG!B4</f>
        <v>1095.7926615004817</v>
      </c>
      <c r="M29" s="15"/>
      <c r="N29" s="15"/>
      <c r="R29" s="21" t="s">
        <v>1</v>
      </c>
      <c r="S29" s="15">
        <v>7135.3711315124174</v>
      </c>
    </row>
    <row r="30" spans="1:42" s="18" customFormat="1" ht="13.5" thickBot="1" x14ac:dyDescent="0.25">
      <c r="A30" s="21" t="s">
        <v>2</v>
      </c>
      <c r="B30" s="15">
        <f>OP!B5</f>
        <v>192488.17379941003</v>
      </c>
      <c r="C30" s="15"/>
      <c r="D30" s="15"/>
      <c r="E30" s="15"/>
      <c r="F30" s="15"/>
      <c r="G30" s="15"/>
      <c r="H30" s="15"/>
      <c r="K30" s="21" t="s">
        <v>2</v>
      </c>
      <c r="L30" s="15">
        <f>SNSG!B5</f>
        <v>1488.2625259997767</v>
      </c>
      <c r="M30" s="15"/>
      <c r="N30" s="15"/>
      <c r="R30" s="21" t="s">
        <v>2</v>
      </c>
      <c r="S30" s="15">
        <v>7064.4608271499628</v>
      </c>
    </row>
    <row r="31" spans="1:42" s="18" customFormat="1" ht="13.5" thickBot="1" x14ac:dyDescent="0.25">
      <c r="A31" s="21" t="s">
        <v>3</v>
      </c>
      <c r="B31" s="15">
        <f>OP!B6</f>
        <v>193688.25886027003</v>
      </c>
      <c r="C31" s="15"/>
      <c r="D31" s="15"/>
      <c r="E31" s="15"/>
      <c r="F31" s="15"/>
      <c r="G31" s="15"/>
      <c r="H31" s="15"/>
      <c r="K31" s="21" t="s">
        <v>3</v>
      </c>
      <c r="L31" s="15">
        <f>SNSG!B6</f>
        <v>1628.4157800003413</v>
      </c>
      <c r="M31" s="15"/>
      <c r="N31" s="15"/>
      <c r="R31" s="21" t="s">
        <v>3</v>
      </c>
      <c r="S31" s="15">
        <v>7006.1583772003141</v>
      </c>
    </row>
    <row r="32" spans="1:42" s="18" customFormat="1" ht="13.5" thickBot="1" x14ac:dyDescent="0.25">
      <c r="A32" s="21" t="s">
        <v>4</v>
      </c>
      <c r="B32" s="15">
        <f>OP!B7</f>
        <v>194971.97261784098</v>
      </c>
      <c r="C32" s="15"/>
      <c r="D32" s="15"/>
      <c r="E32" s="15"/>
      <c r="F32" s="15"/>
      <c r="G32" s="15"/>
      <c r="H32" s="15"/>
      <c r="K32" s="21" t="s">
        <v>4</v>
      </c>
      <c r="L32" s="15">
        <f>SNSG!B7</f>
        <v>2226.0205859995531</v>
      </c>
      <c r="M32" s="15"/>
      <c r="N32" s="15"/>
      <c r="R32" s="21" t="s">
        <v>4</v>
      </c>
      <c r="S32" s="15">
        <v>7014.0465982293754</v>
      </c>
    </row>
    <row r="33" spans="1:35" s="18" customFormat="1" ht="13.5" thickBot="1" x14ac:dyDescent="0.25">
      <c r="A33" s="21" t="s">
        <v>5</v>
      </c>
      <c r="B33" s="15">
        <f>OP!B8</f>
        <v>194852.33883835201</v>
      </c>
      <c r="C33" s="15"/>
      <c r="D33" s="15"/>
      <c r="E33" s="15"/>
      <c r="F33" s="15"/>
      <c r="G33" s="15"/>
      <c r="H33" s="15"/>
      <c r="K33" s="21" t="s">
        <v>5</v>
      </c>
      <c r="L33" s="15">
        <f>SNSG!B8</f>
        <v>2847.3602689999625</v>
      </c>
      <c r="M33" s="15"/>
      <c r="N33" s="15"/>
      <c r="R33" s="21" t="s">
        <v>5</v>
      </c>
      <c r="S33" s="15">
        <v>6947.4331151154365</v>
      </c>
    </row>
    <row r="34" spans="1:35" s="18" customFormat="1" ht="13.5" thickBot="1" x14ac:dyDescent="0.25">
      <c r="A34" s="21" t="s">
        <v>6</v>
      </c>
      <c r="B34" s="15">
        <f>OP!B9</f>
        <v>192844.25120061301</v>
      </c>
      <c r="C34" s="15"/>
      <c r="D34" s="15"/>
      <c r="E34" s="15"/>
      <c r="F34" s="15"/>
      <c r="G34" s="15"/>
      <c r="H34" s="15"/>
      <c r="K34" s="21" t="s">
        <v>6</v>
      </c>
      <c r="L34" s="15">
        <f>SNSG!B9</f>
        <v>2751.9844794997389</v>
      </c>
      <c r="M34" s="15"/>
      <c r="N34" s="15"/>
      <c r="R34" s="21" t="s">
        <v>6</v>
      </c>
      <c r="S34" s="15">
        <v>6745.2681615249803</v>
      </c>
    </row>
    <row r="35" spans="1:35" s="18" customFormat="1" ht="13.5" thickBot="1" x14ac:dyDescent="0.25">
      <c r="A35" s="21" t="s">
        <v>33</v>
      </c>
      <c r="B35" s="15">
        <f>OP!B10</f>
        <v>189109.12300424796</v>
      </c>
      <c r="C35" s="15"/>
      <c r="D35" s="15"/>
      <c r="E35" s="15"/>
      <c r="F35" s="15"/>
      <c r="G35" s="15"/>
      <c r="H35" s="15"/>
      <c r="K35" s="21" t="s">
        <v>33</v>
      </c>
      <c r="L35" s="15">
        <f>SNSG!B10</f>
        <v>2858.6834539997362</v>
      </c>
      <c r="M35" s="15"/>
      <c r="N35" s="17"/>
      <c r="R35" s="21" t="s">
        <v>33</v>
      </c>
      <c r="S35" s="15">
        <v>6532.3900527058049</v>
      </c>
    </row>
    <row r="36" spans="1:35" s="18" customFormat="1" ht="23.25" thickBot="1" x14ac:dyDescent="0.25">
      <c r="A36" s="21" t="s">
        <v>41</v>
      </c>
      <c r="B36" s="15">
        <f>OP!B11</f>
        <v>185811.82608632289</v>
      </c>
      <c r="C36" s="15"/>
      <c r="D36" s="15"/>
      <c r="E36" s="15"/>
      <c r="F36" s="17">
        <v>190230.97553719883</v>
      </c>
      <c r="G36" s="17">
        <v>188480.42542988734</v>
      </c>
      <c r="H36" s="17">
        <v>185422.2707191965</v>
      </c>
      <c r="K36" s="21" t="s">
        <v>41</v>
      </c>
      <c r="L36" s="15">
        <f>SNSG!B11</f>
        <v>3086.2535315226978</v>
      </c>
      <c r="M36" s="15"/>
      <c r="N36" s="17">
        <v>2595.3723481417164</v>
      </c>
      <c r="R36" s="21" t="s">
        <v>41</v>
      </c>
      <c r="S36" s="15">
        <v>6363.6970271099326</v>
      </c>
    </row>
    <row r="37" spans="1:35" s="18" customFormat="1" ht="13.5" thickBot="1" x14ac:dyDescent="0.25">
      <c r="A37" s="21" t="s">
        <v>8</v>
      </c>
      <c r="B37" s="8"/>
      <c r="C37" s="15">
        <f>OP!C12</f>
        <v>189080.11420986711</v>
      </c>
      <c r="D37" s="15">
        <f>OP!D12</f>
        <v>186603.42395991675</v>
      </c>
      <c r="E37" s="15">
        <f>OP!E12</f>
        <v>182502.04177313438</v>
      </c>
      <c r="F37" s="17">
        <v>196602.04721850104</v>
      </c>
      <c r="G37" s="17">
        <v>191790.73179931557</v>
      </c>
      <c r="H37" s="17">
        <v>187023.47123716949</v>
      </c>
      <c r="K37" s="21" t="s">
        <v>8</v>
      </c>
      <c r="L37" s="8"/>
      <c r="M37" s="15">
        <f>SNSG!D12</f>
        <v>3166.7291750148688</v>
      </c>
      <c r="N37" s="17">
        <v>2701.2005238045631</v>
      </c>
      <c r="R37" s="21" t="s">
        <v>8</v>
      </c>
      <c r="S37" s="15">
        <v>6242.4255847629393</v>
      </c>
    </row>
    <row r="38" spans="1:35" s="18" customFormat="1" ht="13.5" thickBot="1" x14ac:dyDescent="0.25">
      <c r="A38" s="21" t="s">
        <v>9</v>
      </c>
      <c r="B38" s="8"/>
      <c r="C38" s="15">
        <f>OP!C13</f>
        <v>195689.76779619468</v>
      </c>
      <c r="D38" s="15">
        <f>OP!D13</f>
        <v>192383.13756564452</v>
      </c>
      <c r="E38" s="15">
        <f>OP!E13</f>
        <v>185104.2157682071</v>
      </c>
      <c r="F38" s="17">
        <v>203551.14166754144</v>
      </c>
      <c r="G38" s="17">
        <v>196581.16355643139</v>
      </c>
      <c r="H38" s="17">
        <v>189397.63027412823</v>
      </c>
      <c r="K38" s="21" t="s">
        <v>9</v>
      </c>
      <c r="L38" s="8"/>
      <c r="M38" s="15">
        <f>SNSG!D13</f>
        <v>3166.7291750148688</v>
      </c>
      <c r="N38" s="17">
        <v>2807.0286994674102</v>
      </c>
      <c r="R38" s="21" t="s">
        <v>9</v>
      </c>
      <c r="S38" s="15">
        <v>6191.3317372587562</v>
      </c>
    </row>
    <row r="39" spans="1:35" s="18" customFormat="1" ht="13.5" thickBot="1" x14ac:dyDescent="0.25">
      <c r="A39" s="21" t="s">
        <v>10</v>
      </c>
      <c r="B39" s="8"/>
      <c r="C39" s="15">
        <f>OP!C14</f>
        <v>200619.69173456164</v>
      </c>
      <c r="D39" s="15">
        <f>OP!D14</f>
        <v>196560.47100980821</v>
      </c>
      <c r="E39" s="15">
        <f>OP!E14</f>
        <v>188071.85570182989</v>
      </c>
      <c r="F39" s="17">
        <v>211975.45538363396</v>
      </c>
      <c r="G39" s="17">
        <v>202140.37656508622</v>
      </c>
      <c r="H39" s="17">
        <v>192585.07882893371</v>
      </c>
      <c r="K39" s="21" t="s">
        <v>10</v>
      </c>
      <c r="L39" s="8"/>
      <c r="M39" s="15">
        <f>SNSG!D14</f>
        <v>3166.7291750148688</v>
      </c>
      <c r="N39" s="17">
        <v>2912.8568751302573</v>
      </c>
      <c r="R39" s="21" t="s">
        <v>10</v>
      </c>
      <c r="S39" s="15">
        <v>6138.677006515145</v>
      </c>
    </row>
    <row r="40" spans="1:35" s="18" customFormat="1" ht="13.5" thickBot="1" x14ac:dyDescent="0.25">
      <c r="A40" s="21" t="s">
        <v>11</v>
      </c>
      <c r="B40" s="8"/>
      <c r="C40" s="15">
        <f>OP!C15</f>
        <v>204921.15961760085</v>
      </c>
      <c r="D40" s="15">
        <f>OP!D15</f>
        <v>199296.2555519786</v>
      </c>
      <c r="E40" s="15">
        <f>OP!E15</f>
        <v>189566.14334275533</v>
      </c>
      <c r="F40" s="17">
        <v>217886.81628520039</v>
      </c>
      <c r="G40" s="17">
        <v>206059.65450414785</v>
      </c>
      <c r="H40" s="17">
        <v>194853.10688262701</v>
      </c>
      <c r="K40" s="21" t="s">
        <v>11</v>
      </c>
      <c r="L40" s="8"/>
      <c r="M40" s="15">
        <f>SNSG!D15</f>
        <v>3166.7291750148688</v>
      </c>
      <c r="N40" s="17">
        <v>3018.685050793104</v>
      </c>
      <c r="R40" s="21" t="s">
        <v>11</v>
      </c>
      <c r="S40" s="15">
        <v>6113.2909359101068</v>
      </c>
    </row>
    <row r="41" spans="1:35" s="18" customFormat="1" ht="13.5" thickBot="1" x14ac:dyDescent="0.25">
      <c r="A41" s="21" t="s">
        <v>12</v>
      </c>
      <c r="B41" s="8"/>
      <c r="C41" s="15">
        <f>OP!C16</f>
        <v>207586.85487740193</v>
      </c>
      <c r="D41" s="15">
        <f>OP!D16</f>
        <v>201089.74361709948</v>
      </c>
      <c r="E41" s="15">
        <f>OP!E16</f>
        <v>190695.91618897408</v>
      </c>
      <c r="F41" s="17">
        <v>222360.68590964138</v>
      </c>
      <c r="G41" s="17">
        <v>209362.83266800476</v>
      </c>
      <c r="H41" s="17">
        <v>197045.81122480825</v>
      </c>
      <c r="K41" s="21" t="s">
        <v>12</v>
      </c>
      <c r="L41" s="8"/>
      <c r="M41" s="15">
        <f>SNSG!D16</f>
        <v>3166.7291750148688</v>
      </c>
      <c r="N41" s="17">
        <v>3124.5132264559506</v>
      </c>
      <c r="R41" s="21" t="s">
        <v>12</v>
      </c>
      <c r="S41" s="15">
        <v>6096.4121168225083</v>
      </c>
    </row>
    <row r="42" spans="1:35" s="18" customFormat="1" ht="13.5" thickBot="1" x14ac:dyDescent="0.25">
      <c r="A42" s="21" t="s">
        <v>13</v>
      </c>
      <c r="B42" s="8"/>
      <c r="C42" s="15">
        <f>OP!C17</f>
        <v>210736.99491336284</v>
      </c>
      <c r="D42" s="15">
        <f>OP!D17</f>
        <v>203500.84168002606</v>
      </c>
      <c r="E42" s="15">
        <f>OP!E17</f>
        <v>192280.97603464642</v>
      </c>
      <c r="F42" s="17">
        <v>225486.71871506824</v>
      </c>
      <c r="G42" s="17">
        <v>211427.78849836299</v>
      </c>
      <c r="H42" s="17">
        <v>197411.15230166164</v>
      </c>
      <c r="K42" s="21" t="s">
        <v>13</v>
      </c>
      <c r="L42" s="8"/>
      <c r="M42" s="15">
        <f>SNSG!D17</f>
        <v>3166.7291750148688</v>
      </c>
      <c r="N42" s="17">
        <v>3230.3414021187982</v>
      </c>
      <c r="R42" s="21" t="s">
        <v>13</v>
      </c>
      <c r="S42" s="15">
        <v>6097.7549863320473</v>
      </c>
    </row>
    <row r="43" spans="1:35" s="18" customFormat="1" ht="13.5" thickBot="1" x14ac:dyDescent="0.25">
      <c r="A43" s="21" t="s">
        <v>14</v>
      </c>
      <c r="B43" s="8"/>
      <c r="C43" s="15">
        <f>OP!C18</f>
        <v>213107.05760543334</v>
      </c>
      <c r="D43" s="15">
        <f>OP!D18</f>
        <v>205711.68620272604</v>
      </c>
      <c r="E43" s="15">
        <f>OP!E18</f>
        <v>193513.51006776406</v>
      </c>
      <c r="F43" s="17">
        <v>227900.73483699243</v>
      </c>
      <c r="G43" s="17">
        <v>213408.31367036444</v>
      </c>
      <c r="H43" s="17">
        <v>197762.96618992899</v>
      </c>
      <c r="K43" s="21" t="s">
        <v>14</v>
      </c>
      <c r="L43" s="8"/>
      <c r="M43" s="15">
        <f>SNSG!D18</f>
        <v>3166.7291750148688</v>
      </c>
      <c r="N43" s="17">
        <v>3336.1695777816449</v>
      </c>
      <c r="R43" s="21" t="s">
        <v>14</v>
      </c>
      <c r="S43" s="15">
        <v>6085.8049273740253</v>
      </c>
    </row>
    <row r="44" spans="1:35" s="18" customFormat="1" ht="13.5" thickBot="1" x14ac:dyDescent="0.25">
      <c r="A44" s="21" t="s">
        <v>15</v>
      </c>
      <c r="B44" s="8"/>
      <c r="C44" s="15">
        <f>OP!C19</f>
        <v>215546.45836639876</v>
      </c>
      <c r="D44" s="15">
        <f>OP!D19</f>
        <v>207923.32275829531</v>
      </c>
      <c r="E44" s="15">
        <f>OP!E19</f>
        <v>194647.62992991711</v>
      </c>
      <c r="F44" s="17">
        <v>231414.08400846584</v>
      </c>
      <c r="G44" s="17">
        <v>216131.24751768864</v>
      </c>
      <c r="H44" s="17">
        <v>199074.00123216366</v>
      </c>
      <c r="K44" s="21" t="s">
        <v>15</v>
      </c>
      <c r="L44" s="8"/>
      <c r="M44" s="15">
        <f>SNSG!D19</f>
        <v>3166.7291750148688</v>
      </c>
      <c r="N44" s="17">
        <v>3441.9977534444929</v>
      </c>
      <c r="R44" s="21" t="s">
        <v>15</v>
      </c>
      <c r="S44" s="15">
        <v>6068.6086998185046</v>
      </c>
    </row>
    <row r="45" spans="1:35" s="18" customFormat="1" ht="13.5" thickBot="1" x14ac:dyDescent="0.25">
      <c r="A45" s="21" t="s">
        <v>16</v>
      </c>
      <c r="B45" s="8"/>
      <c r="C45" s="15">
        <f>OP!C20</f>
        <v>217665.5919313386</v>
      </c>
      <c r="D45" s="15">
        <f>OP!D20</f>
        <v>209501.80288010801</v>
      </c>
      <c r="E45" s="15">
        <f>OP!E20</f>
        <v>195351.24094036591</v>
      </c>
      <c r="F45" s="17">
        <v>234175.13803922874</v>
      </c>
      <c r="G45" s="17">
        <v>218106.20943446737</v>
      </c>
      <c r="H45" s="17">
        <v>199645.71153138566</v>
      </c>
      <c r="K45" s="21" t="s">
        <v>16</v>
      </c>
      <c r="L45" s="8"/>
      <c r="M45" s="15">
        <f>SNSG!D20</f>
        <v>3166.7291750148688</v>
      </c>
      <c r="N45" s="17">
        <v>3547.8259291073391</v>
      </c>
      <c r="R45" s="21" t="s">
        <v>16</v>
      </c>
      <c r="S45" s="15">
        <v>6051.6983104178598</v>
      </c>
    </row>
    <row r="46" spans="1:35" s="18" customFormat="1" ht="13.5" thickBot="1" x14ac:dyDescent="0.25">
      <c r="A46" s="21" t="s">
        <v>17</v>
      </c>
      <c r="C46" s="15">
        <f>OP!C21</f>
        <v>219243.37816402406</v>
      </c>
      <c r="D46" s="15">
        <f>OP!D21</f>
        <v>210429.59272606741</v>
      </c>
      <c r="E46" s="15">
        <f>OP!E21</f>
        <v>195492.58233211763</v>
      </c>
      <c r="F46" s="17">
        <v>236082.45511528803</v>
      </c>
      <c r="G46" s="17">
        <v>219271.90862100059</v>
      </c>
      <c r="H46" s="17">
        <v>199736.30788935127</v>
      </c>
      <c r="K46" s="21" t="s">
        <v>17</v>
      </c>
      <c r="M46" s="15">
        <f>SNSG!D21</f>
        <v>3166.7291750148688</v>
      </c>
      <c r="N46" s="17">
        <v>3653.6541047701862</v>
      </c>
      <c r="R46" s="21" t="s">
        <v>17</v>
      </c>
      <c r="S46" s="15">
        <v>6024.5237408297498</v>
      </c>
    </row>
    <row r="47" spans="1:35" s="18" customFormat="1" x14ac:dyDescent="0.2"/>
    <row r="48" spans="1:35" x14ac:dyDescent="0.2">
      <c r="A48" s="18"/>
      <c r="B48" s="18"/>
      <c r="C48" s="18"/>
      <c r="D48" s="18"/>
      <c r="E48" s="18"/>
      <c r="F48" s="18"/>
      <c r="G48" s="18"/>
      <c r="H48" s="18"/>
      <c r="I48" s="18"/>
      <c r="J48" s="18"/>
      <c r="K48" s="18"/>
      <c r="L48" s="18"/>
      <c r="M48" s="18"/>
      <c r="N48" s="18"/>
      <c r="O48" s="18"/>
      <c r="P48" s="18"/>
      <c r="Q48" s="18"/>
      <c r="W48" s="18"/>
      <c r="X48" s="18"/>
      <c r="Y48" s="18"/>
      <c r="Z48" s="18"/>
      <c r="AA48" s="18"/>
      <c r="AB48" s="18"/>
      <c r="AC48" s="18"/>
      <c r="AD48" s="18"/>
      <c r="AE48" s="18"/>
      <c r="AF48" s="18"/>
      <c r="AG48" s="18"/>
      <c r="AH48" s="18"/>
      <c r="AI48" s="18"/>
    </row>
    <row r="49" spans="1:37" ht="13.5" customHeight="1" x14ac:dyDescent="0.2">
      <c r="A49" s="19" t="s">
        <v>132</v>
      </c>
      <c r="B49" s="19"/>
      <c r="C49" s="18"/>
      <c r="D49" s="18"/>
      <c r="E49" s="18"/>
      <c r="F49" s="18"/>
      <c r="G49" s="18"/>
      <c r="H49" s="18"/>
      <c r="I49" s="18"/>
      <c r="J49" s="18"/>
      <c r="K49" s="19" t="s">
        <v>100</v>
      </c>
      <c r="L49" s="19"/>
      <c r="M49" s="18"/>
      <c r="N49" s="18"/>
      <c r="O49" s="18"/>
      <c r="P49" s="18"/>
      <c r="Q49" s="18"/>
      <c r="R49" s="18"/>
      <c r="AA49" s="18"/>
      <c r="AB49" s="18"/>
      <c r="AC49" s="18"/>
      <c r="AD49" s="18"/>
      <c r="AE49" s="18"/>
      <c r="AF49" s="18"/>
      <c r="AG49" s="18"/>
      <c r="AH49" s="18"/>
      <c r="AI49" s="18"/>
    </row>
    <row r="50" spans="1:37" s="18" customFormat="1" ht="13.5" customHeight="1" x14ac:dyDescent="0.2"/>
    <row r="51" spans="1:37" ht="14.25" customHeight="1" thickBot="1" x14ac:dyDescent="0.25">
      <c r="A51" s="88"/>
      <c r="B51" s="89" t="s">
        <v>0</v>
      </c>
      <c r="C51" s="86" t="s">
        <v>44</v>
      </c>
      <c r="D51" s="84"/>
      <c r="E51" s="85"/>
      <c r="F51" s="86" t="s">
        <v>45</v>
      </c>
      <c r="G51" s="84"/>
      <c r="H51" s="84"/>
      <c r="I51" s="18"/>
      <c r="J51" s="18"/>
      <c r="K51" s="79"/>
      <c r="L51" s="89" t="s">
        <v>0</v>
      </c>
      <c r="M51" s="86" t="s">
        <v>44</v>
      </c>
      <c r="N51" s="84"/>
      <c r="O51" s="85"/>
      <c r="P51" s="86" t="s">
        <v>45</v>
      </c>
      <c r="Q51" s="84"/>
      <c r="R51" s="84"/>
      <c r="Z51" s="18"/>
      <c r="AA51" s="18"/>
      <c r="AB51" s="18"/>
      <c r="AC51" s="18"/>
      <c r="AD51" s="18"/>
      <c r="AE51" s="18"/>
      <c r="AF51" s="18"/>
      <c r="AG51" s="18"/>
      <c r="AH51" s="18"/>
      <c r="AI51" s="18"/>
      <c r="AJ51" s="18"/>
      <c r="AK51" s="18"/>
    </row>
    <row r="52" spans="1:37" ht="46.5" thickTop="1" thickBot="1" x14ac:dyDescent="0.25">
      <c r="A52" s="85"/>
      <c r="B52" s="90"/>
      <c r="C52" s="50" t="s">
        <v>42</v>
      </c>
      <c r="D52" s="45" t="s">
        <v>31</v>
      </c>
      <c r="E52" s="51" t="s">
        <v>43</v>
      </c>
      <c r="F52" s="50" t="s">
        <v>42</v>
      </c>
      <c r="G52" s="45" t="s">
        <v>31</v>
      </c>
      <c r="H52" s="51" t="s">
        <v>43</v>
      </c>
      <c r="I52" s="18"/>
      <c r="J52" s="18"/>
      <c r="K52" s="77"/>
      <c r="L52" s="90"/>
      <c r="M52" s="50" t="s">
        <v>42</v>
      </c>
      <c r="N52" s="45" t="s">
        <v>31</v>
      </c>
      <c r="O52" s="51" t="s">
        <v>43</v>
      </c>
      <c r="P52" s="50" t="s">
        <v>42</v>
      </c>
      <c r="Q52" s="45" t="s">
        <v>31</v>
      </c>
      <c r="R52" s="51" t="s">
        <v>43</v>
      </c>
      <c r="Z52" s="18"/>
      <c r="AA52" s="18"/>
      <c r="AB52" s="18"/>
      <c r="AC52" s="18"/>
      <c r="AD52" s="18"/>
      <c r="AE52" s="18"/>
      <c r="AF52" s="18"/>
      <c r="AG52" s="18"/>
      <c r="AH52" s="18"/>
      <c r="AI52" s="18"/>
      <c r="AJ52" s="18"/>
      <c r="AK52" s="18"/>
    </row>
    <row r="53" spans="1:37" ht="38.25" customHeight="1" thickTop="1" thickBot="1" x14ac:dyDescent="0.25">
      <c r="A53" s="21" t="s">
        <v>1</v>
      </c>
      <c r="B53" s="15">
        <f>'R+C'!B4</f>
        <v>146882.06605440541</v>
      </c>
      <c r="C53" s="15"/>
      <c r="D53" s="15"/>
      <c r="E53" s="15"/>
      <c r="F53" s="15"/>
      <c r="G53" s="15"/>
      <c r="H53" s="15"/>
      <c r="I53" s="18"/>
      <c r="J53" s="18"/>
      <c r="K53" s="21" t="s">
        <v>1</v>
      </c>
      <c r="L53" s="15">
        <f>TX!B4</f>
        <v>5430.6946470000094</v>
      </c>
      <c r="M53" s="15"/>
      <c r="N53" s="15"/>
      <c r="O53" s="15"/>
      <c r="P53" s="15"/>
      <c r="Q53" s="15"/>
      <c r="R53" s="15"/>
      <c r="Z53" s="18"/>
      <c r="AA53" s="18"/>
      <c r="AB53" s="18"/>
      <c r="AC53" s="18"/>
      <c r="AD53" s="18"/>
      <c r="AE53" s="18"/>
      <c r="AF53" s="18"/>
      <c r="AG53" s="18"/>
      <c r="AH53" s="18"/>
      <c r="AI53" s="18"/>
      <c r="AJ53" s="18"/>
      <c r="AK53" s="18"/>
    </row>
    <row r="54" spans="1:37" ht="42.75" customHeight="1" thickBot="1" x14ac:dyDescent="0.25">
      <c r="A54" s="21" t="s">
        <v>2</v>
      </c>
      <c r="B54" s="15">
        <f>'R+C'!B5</f>
        <v>147598.87681918583</v>
      </c>
      <c r="C54" s="15"/>
      <c r="D54" s="15"/>
      <c r="E54" s="15"/>
      <c r="F54" s="15"/>
      <c r="G54" s="15"/>
      <c r="H54" s="15"/>
      <c r="I54" s="18"/>
      <c r="J54" s="18"/>
      <c r="K54" s="21" t="s">
        <v>2</v>
      </c>
      <c r="L54" s="15">
        <f>TX!B5</f>
        <v>5322.0030750000005</v>
      </c>
      <c r="M54" s="15"/>
      <c r="N54" s="15"/>
      <c r="O54" s="15"/>
      <c r="P54" s="15"/>
      <c r="Q54" s="15"/>
      <c r="R54" s="15"/>
      <c r="Z54" s="18"/>
      <c r="AA54" s="18"/>
      <c r="AB54" s="18"/>
      <c r="AC54" s="18"/>
      <c r="AD54" s="18"/>
      <c r="AE54" s="18"/>
      <c r="AF54" s="18"/>
      <c r="AG54" s="18"/>
      <c r="AH54" s="18"/>
      <c r="AI54" s="18"/>
      <c r="AJ54" s="18"/>
      <c r="AK54" s="18"/>
    </row>
    <row r="55" spans="1:37" ht="13.5" thickBot="1" x14ac:dyDescent="0.25">
      <c r="A55" s="21" t="s">
        <v>3</v>
      </c>
      <c r="B55" s="15">
        <f>'R+C'!B6</f>
        <v>148790.68224487535</v>
      </c>
      <c r="C55" s="15"/>
      <c r="D55" s="15"/>
      <c r="E55" s="15"/>
      <c r="F55" s="15"/>
      <c r="G55" s="15"/>
      <c r="H55" s="15"/>
      <c r="I55" s="18"/>
      <c r="J55" s="18"/>
      <c r="K55" s="21" t="s">
        <v>3</v>
      </c>
      <c r="L55" s="15">
        <f>TX!B6</f>
        <v>5301.360023499994</v>
      </c>
      <c r="M55" s="15"/>
      <c r="N55" s="15"/>
      <c r="O55" s="15"/>
      <c r="P55" s="15"/>
      <c r="Q55" s="15"/>
      <c r="R55" s="15"/>
      <c r="Z55" s="18"/>
      <c r="AA55" s="18"/>
      <c r="AB55" s="18"/>
      <c r="AC55" s="18"/>
      <c r="AD55" s="18"/>
      <c r="AE55" s="18"/>
      <c r="AF55" s="18"/>
      <c r="AG55" s="18"/>
      <c r="AH55" s="18"/>
      <c r="AI55" s="18"/>
      <c r="AJ55" s="18"/>
      <c r="AK55" s="18"/>
    </row>
    <row r="56" spans="1:37" ht="13.5" thickBot="1" x14ac:dyDescent="0.25">
      <c r="A56" s="21" t="s">
        <v>4</v>
      </c>
      <c r="B56" s="15">
        <f>'R+C'!B7</f>
        <v>151757.50438786854</v>
      </c>
      <c r="C56" s="15"/>
      <c r="D56" s="15"/>
      <c r="E56" s="15"/>
      <c r="F56" s="15"/>
      <c r="G56" s="15"/>
      <c r="H56" s="15"/>
      <c r="I56" s="18"/>
      <c r="J56" s="18"/>
      <c r="K56" s="21" t="s">
        <v>4</v>
      </c>
      <c r="L56" s="15">
        <f>TX!B7</f>
        <v>5256.5524089999944</v>
      </c>
      <c r="M56" s="15"/>
      <c r="N56" s="15"/>
      <c r="O56" s="15"/>
      <c r="P56" s="15"/>
      <c r="Q56" s="15"/>
      <c r="R56" s="15"/>
      <c r="Z56" s="18"/>
      <c r="AA56" s="18"/>
      <c r="AB56" s="18"/>
      <c r="AC56" s="18"/>
      <c r="AD56" s="18"/>
      <c r="AE56" s="18"/>
      <c r="AF56" s="18"/>
      <c r="AG56" s="18"/>
      <c r="AH56" s="18"/>
      <c r="AI56" s="18"/>
      <c r="AJ56" s="18"/>
      <c r="AK56" s="18"/>
    </row>
    <row r="57" spans="1:37" ht="13.5" thickBot="1" x14ac:dyDescent="0.25">
      <c r="A57" s="21" t="s">
        <v>5</v>
      </c>
      <c r="B57" s="15">
        <f>'R+C'!B8</f>
        <v>152600.74179804049</v>
      </c>
      <c r="C57" s="15"/>
      <c r="D57" s="15"/>
      <c r="E57" s="15"/>
      <c r="F57" s="15"/>
      <c r="G57" s="15"/>
      <c r="H57" s="15"/>
      <c r="I57" s="18"/>
      <c r="J57" s="18"/>
      <c r="K57" s="21" t="s">
        <v>5</v>
      </c>
      <c r="L57" s="15">
        <f>TX!B8</f>
        <v>5492.8529155000006</v>
      </c>
      <c r="M57" s="15"/>
      <c r="N57" s="15"/>
      <c r="O57" s="15"/>
      <c r="P57" s="15"/>
      <c r="Q57" s="15"/>
      <c r="R57" s="15"/>
      <c r="Z57" s="18"/>
      <c r="AA57" s="18"/>
      <c r="AB57" s="18"/>
      <c r="AC57" s="18"/>
      <c r="AD57" s="18"/>
      <c r="AE57" s="18"/>
      <c r="AF57" s="18"/>
      <c r="AG57" s="18"/>
      <c r="AH57" s="18"/>
      <c r="AI57" s="18"/>
      <c r="AJ57" s="18"/>
      <c r="AK57" s="18"/>
    </row>
    <row r="58" spans="1:37" ht="13.5" thickBot="1" x14ac:dyDescent="0.25">
      <c r="A58" s="21" t="s">
        <v>6</v>
      </c>
      <c r="B58" s="15">
        <f>'R+C'!B9</f>
        <v>149893.86003947136</v>
      </c>
      <c r="C58" s="15"/>
      <c r="D58" s="15"/>
      <c r="E58" s="15"/>
      <c r="F58" s="15"/>
      <c r="G58" s="15"/>
      <c r="H58" s="15"/>
      <c r="I58" s="18"/>
      <c r="J58" s="18"/>
      <c r="K58" s="21" t="s">
        <v>6</v>
      </c>
      <c r="L58" s="15">
        <f>TX!B9</f>
        <v>5151.8046124999755</v>
      </c>
      <c r="M58" s="15"/>
      <c r="N58" s="15"/>
      <c r="O58" s="15"/>
      <c r="P58" s="15"/>
      <c r="Q58" s="15"/>
      <c r="R58" s="15"/>
      <c r="Z58" s="18"/>
      <c r="AA58" s="18"/>
      <c r="AB58" s="18"/>
      <c r="AC58" s="18"/>
      <c r="AD58" s="18"/>
      <c r="AE58" s="18"/>
      <c r="AF58" s="18"/>
      <c r="AG58" s="18"/>
      <c r="AH58" s="18"/>
      <c r="AI58" s="18"/>
      <c r="AJ58" s="18"/>
      <c r="AK58" s="18"/>
    </row>
    <row r="59" spans="1:37" ht="13.5" thickBot="1" x14ac:dyDescent="0.25">
      <c r="A59" s="21" t="s">
        <v>33</v>
      </c>
      <c r="B59" s="15">
        <f>'R+C'!B10</f>
        <v>147252.65045284972</v>
      </c>
      <c r="C59" s="15"/>
      <c r="D59" s="15"/>
      <c r="E59" s="15"/>
      <c r="F59" s="15"/>
      <c r="G59" s="15"/>
      <c r="H59" s="15"/>
      <c r="I59" s="18"/>
      <c r="J59" s="18"/>
      <c r="K59" s="21" t="s">
        <v>33</v>
      </c>
      <c r="L59" s="15">
        <f>TX!B10</f>
        <v>5060.4715110000088</v>
      </c>
      <c r="M59" s="15"/>
      <c r="N59" s="15"/>
      <c r="O59" s="15"/>
      <c r="P59" s="15"/>
      <c r="Q59" s="15"/>
      <c r="R59" s="15"/>
      <c r="Z59" s="18"/>
      <c r="AA59" s="18"/>
      <c r="AB59" s="18"/>
      <c r="AC59" s="18"/>
      <c r="AD59" s="18"/>
      <c r="AE59" s="18"/>
      <c r="AF59" s="18"/>
      <c r="AG59" s="18"/>
      <c r="AH59" s="18"/>
      <c r="AI59" s="18"/>
      <c r="AJ59" s="18"/>
      <c r="AK59" s="18"/>
    </row>
    <row r="60" spans="1:37" ht="23.25" thickBot="1" x14ac:dyDescent="0.25">
      <c r="A60" s="21" t="s">
        <v>41</v>
      </c>
      <c r="B60" s="15">
        <f>'R+C'!B11</f>
        <v>145634.99910443521</v>
      </c>
      <c r="C60" s="15"/>
      <c r="D60" s="15"/>
      <c r="E60" s="15"/>
      <c r="F60" s="17">
        <v>153773.45978899783</v>
      </c>
      <c r="G60" s="17">
        <v>153068.1603348325</v>
      </c>
      <c r="H60" s="17">
        <v>151912.23904717035</v>
      </c>
      <c r="I60" s="18"/>
      <c r="J60" s="18"/>
      <c r="K60" s="21" t="s">
        <v>41</v>
      </c>
      <c r="L60" s="15">
        <f>TX!B11</f>
        <v>5275.7510531117723</v>
      </c>
      <c r="M60" s="15"/>
      <c r="N60" s="15"/>
      <c r="O60" s="15"/>
      <c r="P60" s="17">
        <v>5224.1429085392647</v>
      </c>
      <c r="Q60" s="17">
        <v>5170.726738975919</v>
      </c>
      <c r="R60" s="17">
        <v>5080.9866571362836</v>
      </c>
      <c r="Z60" s="18"/>
      <c r="AA60" s="18"/>
      <c r="AB60" s="18"/>
      <c r="AC60" s="18"/>
      <c r="AD60" s="18"/>
      <c r="AE60" s="18"/>
      <c r="AF60" s="18"/>
      <c r="AG60" s="18"/>
      <c r="AH60" s="18"/>
      <c r="AI60" s="18"/>
      <c r="AJ60" s="18"/>
      <c r="AK60" s="18"/>
    </row>
    <row r="61" spans="1:37" ht="13.5" thickBot="1" x14ac:dyDescent="0.25">
      <c r="A61" s="21" t="s">
        <v>8</v>
      </c>
      <c r="B61" s="8"/>
      <c r="C61" s="15">
        <f>'R+C'!C12</f>
        <v>146233.48532469213</v>
      </c>
      <c r="D61" s="15">
        <f>'R+C'!D12</f>
        <v>144958.21039336841</v>
      </c>
      <c r="E61" s="15">
        <f>'R+C'!E12</f>
        <v>143518.866322488</v>
      </c>
      <c r="F61" s="17">
        <v>156030.59872489207</v>
      </c>
      <c r="G61" s="17">
        <v>154672.96957712498</v>
      </c>
      <c r="H61" s="17">
        <v>152912.73165466212</v>
      </c>
      <c r="I61" s="18"/>
      <c r="J61" s="18"/>
      <c r="K61" s="21" t="s">
        <v>8</v>
      </c>
      <c r="L61" s="8"/>
      <c r="M61" s="15">
        <f>TX!C12</f>
        <v>5373.7981555266942</v>
      </c>
      <c r="N61" s="15">
        <f>TX!D12</f>
        <v>5302.5409627229647</v>
      </c>
      <c r="O61" s="15">
        <f>TX!E12</f>
        <v>5180.1826067045449</v>
      </c>
      <c r="P61" s="17">
        <v>5415.8782848544433</v>
      </c>
      <c r="Q61" s="17">
        <v>5279.0716989708217</v>
      </c>
      <c r="R61" s="17">
        <v>5131.2488050834381</v>
      </c>
      <c r="Z61" s="18"/>
      <c r="AA61" s="18"/>
      <c r="AB61" s="18"/>
      <c r="AC61" s="18"/>
      <c r="AD61" s="18"/>
      <c r="AE61" s="18"/>
      <c r="AF61" s="18"/>
      <c r="AG61" s="18"/>
      <c r="AH61" s="18"/>
      <c r="AI61" s="18"/>
      <c r="AJ61" s="18"/>
      <c r="AK61" s="18"/>
    </row>
    <row r="62" spans="1:37" ht="13.5" thickBot="1" x14ac:dyDescent="0.25">
      <c r="A62" s="21" t="s">
        <v>9</v>
      </c>
      <c r="B62" s="8"/>
      <c r="C62" s="15">
        <f>'R+C'!C13</f>
        <v>148107.48287676752</v>
      </c>
      <c r="D62" s="15">
        <f>'R+C'!D13</f>
        <v>146031.35110654018</v>
      </c>
      <c r="E62" s="15">
        <f>'R+C'!E13</f>
        <v>143763.55124311391</v>
      </c>
      <c r="F62" s="17">
        <v>159190.28819112343</v>
      </c>
      <c r="G62" s="17">
        <v>156988.99052487206</v>
      </c>
      <c r="H62" s="17">
        <v>154393.54029555648</v>
      </c>
      <c r="I62" s="18"/>
      <c r="J62" s="18"/>
      <c r="K62" s="21" t="s">
        <v>9</v>
      </c>
      <c r="L62" s="8"/>
      <c r="M62" s="15">
        <f>TX!C13</f>
        <v>5598.5330338614276</v>
      </c>
      <c r="N62" s="15">
        <f>TX!D13</f>
        <v>5494.4944841745346</v>
      </c>
      <c r="O62" s="15">
        <f>TX!E13</f>
        <v>5277.5394656807239</v>
      </c>
      <c r="P62" s="17">
        <v>5655.287724315308</v>
      </c>
      <c r="Q62" s="17">
        <v>5436.0697118114322</v>
      </c>
      <c r="R62" s="17">
        <v>5202.9492527469947</v>
      </c>
      <c r="Z62" s="18"/>
      <c r="AA62" s="18"/>
      <c r="AB62" s="18"/>
      <c r="AC62" s="18"/>
      <c r="AD62" s="18"/>
      <c r="AE62" s="18"/>
      <c r="AF62" s="18"/>
      <c r="AG62" s="18"/>
      <c r="AH62" s="18"/>
      <c r="AI62" s="18"/>
      <c r="AJ62" s="18"/>
      <c r="AK62" s="18"/>
    </row>
    <row r="63" spans="1:37" ht="13.5" thickBot="1" x14ac:dyDescent="0.25">
      <c r="A63" s="21" t="s">
        <v>10</v>
      </c>
      <c r="B63" s="8"/>
      <c r="C63" s="15">
        <f>'R+C'!C14</f>
        <v>149692.18736039766</v>
      </c>
      <c r="D63" s="15">
        <f>'R+C'!D14</f>
        <v>147066.52313690167</v>
      </c>
      <c r="E63" s="15">
        <f>'R+C'!E14</f>
        <v>143948.68129903375</v>
      </c>
      <c r="F63" s="17">
        <v>162494.90666256149</v>
      </c>
      <c r="G63" s="17">
        <v>159497.34880680239</v>
      </c>
      <c r="H63" s="17">
        <v>155829.57649904981</v>
      </c>
      <c r="I63" s="18"/>
      <c r="J63" s="18"/>
      <c r="K63" s="21" t="s">
        <v>10</v>
      </c>
      <c r="L63" s="8"/>
      <c r="M63" s="15">
        <f>TX!C14</f>
        <v>5761.1914133078517</v>
      </c>
      <c r="N63" s="15">
        <f>TX!D14</f>
        <v>5634.0541835015774</v>
      </c>
      <c r="O63" s="15">
        <f>TX!E14</f>
        <v>5380.7572847133015</v>
      </c>
      <c r="P63" s="17">
        <v>5973.6300274015812</v>
      </c>
      <c r="Q63" s="17">
        <v>5631.7882312548354</v>
      </c>
      <c r="R63" s="17">
        <v>5309.7670718751378</v>
      </c>
      <c r="Z63" s="18"/>
      <c r="AA63" s="18"/>
      <c r="AB63" s="18"/>
      <c r="AC63" s="18"/>
      <c r="AD63" s="18"/>
      <c r="AE63" s="18"/>
      <c r="AF63" s="18"/>
      <c r="AG63" s="18"/>
      <c r="AH63" s="18"/>
      <c r="AI63" s="18"/>
      <c r="AJ63" s="18"/>
      <c r="AK63" s="18"/>
    </row>
    <row r="64" spans="1:37" ht="13.5" thickBot="1" x14ac:dyDescent="0.25">
      <c r="A64" s="21" t="s">
        <v>11</v>
      </c>
      <c r="B64" s="8"/>
      <c r="C64" s="15">
        <f>'R+C'!C15</f>
        <v>151727.7603744287</v>
      </c>
      <c r="D64" s="15">
        <f>'R+C'!D15</f>
        <v>148691.70848062914</v>
      </c>
      <c r="E64" s="15">
        <f>'R+C'!E15</f>
        <v>144888.00700558058</v>
      </c>
      <c r="F64" s="17">
        <v>165141.1060084535</v>
      </c>
      <c r="G64" s="17">
        <v>161759.51254103219</v>
      </c>
      <c r="H64" s="17">
        <v>157211.05608159635</v>
      </c>
      <c r="I64" s="18"/>
      <c r="J64" s="18"/>
      <c r="K64" s="21" t="s">
        <v>11</v>
      </c>
      <c r="L64" s="8"/>
      <c r="M64" s="15">
        <f>TX!C15</f>
        <v>5899.6235734776083</v>
      </c>
      <c r="N64" s="15">
        <f>TX!D15</f>
        <v>5721.1463827240368</v>
      </c>
      <c r="O64" s="15">
        <f>TX!E15</f>
        <v>5432.6707636151923</v>
      </c>
      <c r="P64" s="17">
        <v>6210.2792158855145</v>
      </c>
      <c r="Q64" s="17">
        <v>5774.2958969603205</v>
      </c>
      <c r="R64" s="17">
        <v>5389.5818176763523</v>
      </c>
      <c r="Z64" s="18"/>
      <c r="AA64" s="18"/>
      <c r="AB64" s="18"/>
      <c r="AC64" s="18"/>
      <c r="AD64" s="18"/>
      <c r="AE64" s="18"/>
      <c r="AF64" s="18"/>
      <c r="AG64" s="18"/>
      <c r="AH64" s="18"/>
      <c r="AI64" s="18"/>
      <c r="AJ64" s="18"/>
      <c r="AK64" s="18"/>
    </row>
    <row r="65" spans="1:37" ht="13.5" thickBot="1" x14ac:dyDescent="0.25">
      <c r="A65" s="21" t="s">
        <v>12</v>
      </c>
      <c r="B65" s="8"/>
      <c r="C65" s="15">
        <f>'R+C'!C16</f>
        <v>153823.90422735983</v>
      </c>
      <c r="D65" s="15">
        <f>'R+C'!D16</f>
        <v>150504.31598055223</v>
      </c>
      <c r="E65" s="15">
        <f>'R+C'!E16</f>
        <v>146039.01464909676</v>
      </c>
      <c r="F65" s="17">
        <v>168260.20602977116</v>
      </c>
      <c r="G65" s="17">
        <v>164461.71785751689</v>
      </c>
      <c r="H65" s="17">
        <v>159194.10607029471</v>
      </c>
      <c r="I65" s="18"/>
      <c r="J65" s="18"/>
      <c r="K65" s="21" t="s">
        <v>12</v>
      </c>
      <c r="L65" s="8"/>
      <c r="M65" s="15">
        <f>TX!C16</f>
        <v>5980.5070725256783</v>
      </c>
      <c r="N65" s="15">
        <f>TX!D16</f>
        <v>5774.2141619273534</v>
      </c>
      <c r="O65" s="15">
        <f>TX!E16</f>
        <v>5466.8372968715239</v>
      </c>
      <c r="P65" s="17">
        <v>6387.2122323674748</v>
      </c>
      <c r="Q65" s="17">
        <v>5891.1201832240204</v>
      </c>
      <c r="R65" s="17">
        <v>5463.4191140227613</v>
      </c>
      <c r="Z65" s="18"/>
      <c r="AA65" s="18"/>
      <c r="AB65" s="18"/>
      <c r="AC65" s="18"/>
      <c r="AD65" s="18"/>
      <c r="AE65" s="18"/>
      <c r="AF65" s="18"/>
      <c r="AG65" s="18"/>
      <c r="AH65" s="18"/>
      <c r="AI65" s="18"/>
      <c r="AJ65" s="18"/>
      <c r="AK65" s="18"/>
    </row>
    <row r="66" spans="1:37" ht="13.5" thickBot="1" x14ac:dyDescent="0.25">
      <c r="A66" s="21" t="s">
        <v>13</v>
      </c>
      <c r="B66" s="8"/>
      <c r="C66" s="15">
        <f>'R+C'!C17</f>
        <v>156293.11314732302</v>
      </c>
      <c r="D66" s="15">
        <f>'R+C'!D17</f>
        <v>152790.82481775741</v>
      </c>
      <c r="E66" s="15">
        <f>'R+C'!E17</f>
        <v>147505.45987276174</v>
      </c>
      <c r="F66" s="17">
        <v>170496.2974549713</v>
      </c>
      <c r="G66" s="17">
        <v>166206.91158989526</v>
      </c>
      <c r="H66" s="17">
        <v>159660.15160123963</v>
      </c>
      <c r="I66" s="18"/>
      <c r="J66" s="18"/>
      <c r="K66" s="21" t="s">
        <v>13</v>
      </c>
      <c r="L66" s="8"/>
      <c r="M66" s="15">
        <f>TX!C17</f>
        <v>6074.7534543872107</v>
      </c>
      <c r="N66" s="15">
        <f>TX!D17</f>
        <v>5844.3669965606678</v>
      </c>
      <c r="O66" s="15">
        <f>TX!E17</f>
        <v>5513.6328730681171</v>
      </c>
      <c r="P66" s="17">
        <v>6504.6437620210818</v>
      </c>
      <c r="Q66" s="17">
        <v>5955.8047115055433</v>
      </c>
      <c r="R66" s="17">
        <v>5466.8517983790334</v>
      </c>
      <c r="Z66" s="18"/>
      <c r="AA66" s="18"/>
      <c r="AB66" s="18"/>
      <c r="AC66" s="18"/>
      <c r="AD66" s="18"/>
      <c r="AE66" s="18"/>
      <c r="AF66" s="18"/>
      <c r="AG66" s="18"/>
      <c r="AH66" s="18"/>
      <c r="AI66" s="18"/>
      <c r="AJ66" s="18"/>
      <c r="AK66" s="18"/>
    </row>
    <row r="67" spans="1:37" ht="13.5" thickBot="1" x14ac:dyDescent="0.25">
      <c r="A67" s="21" t="s">
        <v>14</v>
      </c>
      <c r="B67" s="8"/>
      <c r="C67" s="15">
        <f>'R+C'!C18</f>
        <v>158517.2207382776</v>
      </c>
      <c r="D67" s="15">
        <f>'R+C'!D18</f>
        <v>154809.65753842823</v>
      </c>
      <c r="E67" s="15">
        <f>'R+C'!E18</f>
        <v>148598.20798748694</v>
      </c>
      <c r="F67" s="17">
        <v>172660.98942341752</v>
      </c>
      <c r="G67" s="17">
        <v>168089.81480222085</v>
      </c>
      <c r="H67" s="17">
        <v>160206.68024979977</v>
      </c>
      <c r="I67" s="18"/>
      <c r="J67" s="18"/>
      <c r="K67" s="21" t="s">
        <v>14</v>
      </c>
      <c r="L67" s="8"/>
      <c r="M67" s="15">
        <f>TX!C18</f>
        <v>6145.309411171027</v>
      </c>
      <c r="N67" s="15">
        <f>TX!D18</f>
        <v>5910.067505293021</v>
      </c>
      <c r="O67" s="15">
        <f>TX!E18</f>
        <v>5551.2180522097224</v>
      </c>
      <c r="P67" s="17">
        <v>6586.2923978840636</v>
      </c>
      <c r="Q67" s="17">
        <v>6019.2365959512435</v>
      </c>
      <c r="R67" s="17">
        <v>5471.5971256839512</v>
      </c>
      <c r="Z67" s="18"/>
      <c r="AA67" s="18"/>
      <c r="AB67" s="18"/>
      <c r="AC67" s="18"/>
      <c r="AD67" s="18"/>
      <c r="AE67" s="18"/>
      <c r="AF67" s="18"/>
      <c r="AG67" s="18"/>
      <c r="AH67" s="18"/>
      <c r="AI67" s="18"/>
      <c r="AJ67" s="18"/>
      <c r="AK67" s="18"/>
    </row>
    <row r="68" spans="1:37" ht="13.5" thickBot="1" x14ac:dyDescent="0.25">
      <c r="A68" s="21" t="s">
        <v>15</v>
      </c>
      <c r="B68" s="8"/>
      <c r="C68" s="15">
        <f>'R+C'!C19</f>
        <v>160655.88960670005</v>
      </c>
      <c r="D68" s="15">
        <f>'R+C'!D19</f>
        <v>156699.68711124398</v>
      </c>
      <c r="E68" s="15">
        <f>'R+C'!E19</f>
        <v>149542.20718109852</v>
      </c>
      <c r="F68" s="17">
        <v>175721.00487723082</v>
      </c>
      <c r="G68" s="17">
        <v>170736.76107076317</v>
      </c>
      <c r="H68" s="17">
        <v>161711.36981641041</v>
      </c>
      <c r="I68" s="18"/>
      <c r="J68" s="18"/>
      <c r="K68" s="21" t="s">
        <v>15</v>
      </c>
      <c r="L68" s="8"/>
      <c r="M68" s="15">
        <f>TX!C19</f>
        <v>6219.7568785512512</v>
      </c>
      <c r="N68" s="15">
        <f>TX!D19</f>
        <v>5977.7001547467353</v>
      </c>
      <c r="O68" s="15">
        <f>TX!E19</f>
        <v>5587.077941208915</v>
      </c>
      <c r="P68" s="17">
        <v>6710.4482000692806</v>
      </c>
      <c r="Q68" s="17">
        <v>6114.0790552626204</v>
      </c>
      <c r="R68" s="17">
        <v>5512.52120818201</v>
      </c>
      <c r="Z68" s="18"/>
      <c r="AA68" s="18"/>
      <c r="AB68" s="18"/>
      <c r="AC68" s="18"/>
      <c r="AD68" s="18"/>
      <c r="AE68" s="18"/>
      <c r="AF68" s="18"/>
      <c r="AG68" s="18"/>
      <c r="AH68" s="18"/>
      <c r="AI68" s="18"/>
      <c r="AJ68" s="18"/>
      <c r="AK68" s="18"/>
    </row>
    <row r="69" spans="1:37" ht="13.5" thickBot="1" x14ac:dyDescent="0.25">
      <c r="A69" s="21" t="s">
        <v>16</v>
      </c>
      <c r="B69" s="8"/>
      <c r="C69" s="15">
        <f>'R+C'!C20</f>
        <v>162677.00955891758</v>
      </c>
      <c r="D69" s="15">
        <f>'R+C'!D20</f>
        <v>158280.38544599051</v>
      </c>
      <c r="E69" s="15">
        <f>'R+C'!E20</f>
        <v>150284.22196975385</v>
      </c>
      <c r="F69" s="17">
        <v>178147.42856801755</v>
      </c>
      <c r="G69" s="17">
        <v>172562.20409981289</v>
      </c>
      <c r="H69" s="17">
        <v>162395.58790076239</v>
      </c>
      <c r="I69" s="18"/>
      <c r="J69" s="18"/>
      <c r="K69" s="21" t="s">
        <v>16</v>
      </c>
      <c r="L69" s="8"/>
      <c r="M69" s="15">
        <f>TX!C20</f>
        <v>6282.996582985912</v>
      </c>
      <c r="N69" s="15">
        <f>TX!D20</f>
        <v>6024.5275131304952</v>
      </c>
      <c r="O69" s="15">
        <f>TX!E20</f>
        <v>5608.123405829645</v>
      </c>
      <c r="P69" s="17">
        <v>6814.5726794274269</v>
      </c>
      <c r="Q69" s="17">
        <v>6182.2516741100762</v>
      </c>
      <c r="R69" s="17">
        <v>5529.1998620024333</v>
      </c>
      <c r="Z69" s="18"/>
      <c r="AA69" s="18"/>
      <c r="AB69" s="18"/>
      <c r="AC69" s="18"/>
      <c r="AD69" s="18"/>
      <c r="AE69" s="18"/>
      <c r="AF69" s="18"/>
      <c r="AG69" s="18"/>
      <c r="AH69" s="18"/>
      <c r="AI69" s="18"/>
      <c r="AJ69" s="18"/>
      <c r="AK69" s="18"/>
    </row>
    <row r="70" spans="1:37" ht="13.5" thickBot="1" x14ac:dyDescent="0.25">
      <c r="A70" s="21" t="s">
        <v>17</v>
      </c>
      <c r="B70" s="18"/>
      <c r="C70" s="15">
        <f>'R+C'!C21</f>
        <v>164140.33582165916</v>
      </c>
      <c r="D70" s="15">
        <f>'R+C'!D21</f>
        <v>159117.35940772085</v>
      </c>
      <c r="E70" s="15">
        <f>'R+C'!E21</f>
        <v>150373.0932624563</v>
      </c>
      <c r="F70" s="17">
        <v>179783.19934499628</v>
      </c>
      <c r="G70" s="17">
        <v>173554.48222206673</v>
      </c>
      <c r="H70" s="17">
        <v>162416.14265906403</v>
      </c>
      <c r="I70" s="18"/>
      <c r="J70" s="18"/>
      <c r="K70" s="21" t="s">
        <v>17</v>
      </c>
      <c r="L70" s="18"/>
      <c r="M70" s="15">
        <f>TX!C21</f>
        <v>6331.2597171893767</v>
      </c>
      <c r="N70" s="15">
        <f>TX!D21</f>
        <v>6053.117064384267</v>
      </c>
      <c r="O70" s="15">
        <f>TX!E21</f>
        <v>5614.1334997747554</v>
      </c>
      <c r="P70" s="17">
        <v>6883.1568106237855</v>
      </c>
      <c r="Q70" s="17">
        <v>6222.165124094884</v>
      </c>
      <c r="R70" s="17">
        <v>5528.9008926839615</v>
      </c>
      <c r="Z70" s="18"/>
      <c r="AA70" s="18"/>
      <c r="AB70" s="18"/>
      <c r="AC70" s="18"/>
      <c r="AD70" s="18"/>
      <c r="AE70" s="18"/>
      <c r="AF70" s="18"/>
      <c r="AG70" s="18"/>
      <c r="AH70" s="18"/>
      <c r="AI70" s="18"/>
      <c r="AJ70" s="18"/>
      <c r="AK70" s="18"/>
    </row>
    <row r="71" spans="1:37" x14ac:dyDescent="0.2">
      <c r="A71" s="18"/>
      <c r="B71" s="18"/>
      <c r="C71" s="18"/>
      <c r="D71" s="18"/>
      <c r="E71" s="18"/>
      <c r="F71" s="18"/>
      <c r="G71" s="18"/>
      <c r="H71" s="18"/>
      <c r="I71" s="18"/>
      <c r="J71" s="18"/>
      <c r="K71" s="18"/>
      <c r="L71" s="18"/>
      <c r="M71" s="18"/>
      <c r="N71" s="18"/>
      <c r="O71" s="18"/>
      <c r="P71" s="18"/>
      <c r="Q71" s="18"/>
      <c r="R71" s="18"/>
      <c r="Z71" s="18"/>
      <c r="AA71" s="18"/>
      <c r="AB71" s="18"/>
      <c r="AC71" s="18"/>
      <c r="AD71" s="18"/>
      <c r="AE71" s="18"/>
      <c r="AF71" s="18"/>
      <c r="AG71" s="18"/>
      <c r="AH71" s="18"/>
      <c r="AI71" s="18"/>
      <c r="AJ71" s="18"/>
      <c r="AK71" s="18"/>
    </row>
    <row r="72" spans="1:37"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
      <c r="A73" s="19" t="s">
        <v>103</v>
      </c>
      <c r="B73" s="19"/>
      <c r="C73" s="18"/>
      <c r="D73" s="18"/>
      <c r="E73" s="18"/>
      <c r="F73" s="18"/>
      <c r="G73" s="18"/>
      <c r="H73" s="18"/>
      <c r="J73" s="18"/>
      <c r="K73" s="19" t="s">
        <v>105</v>
      </c>
      <c r="L73" s="19"/>
      <c r="M73" s="18"/>
      <c r="N73" s="18"/>
      <c r="O73" s="18"/>
      <c r="P73" s="18"/>
      <c r="Q73" s="18"/>
      <c r="R73" s="18"/>
      <c r="W73" s="18"/>
      <c r="X73" s="18"/>
      <c r="Y73" s="18"/>
      <c r="Z73" s="18"/>
      <c r="AA73" s="18"/>
      <c r="AB73" s="18"/>
      <c r="AC73" s="18"/>
      <c r="AD73" s="18"/>
      <c r="AE73" s="18"/>
      <c r="AF73" s="18"/>
      <c r="AG73" s="18"/>
      <c r="AH73" s="18"/>
      <c r="AI73" s="18"/>
    </row>
    <row r="74" spans="1:37" x14ac:dyDescent="0.2">
      <c r="A74" s="18"/>
      <c r="B74" s="18"/>
      <c r="C74" s="18"/>
      <c r="D74" s="18"/>
      <c r="E74" s="18"/>
      <c r="F74" s="18"/>
      <c r="G74" s="18"/>
      <c r="H74" s="18"/>
      <c r="K74" s="18"/>
      <c r="L74" s="18"/>
      <c r="M74" s="18"/>
      <c r="N74" s="18"/>
      <c r="O74" s="18"/>
      <c r="P74" s="18"/>
      <c r="Q74" s="18"/>
      <c r="R74" s="18"/>
      <c r="W74" s="18"/>
      <c r="X74" s="18"/>
      <c r="Y74" s="18"/>
      <c r="Z74" s="18"/>
      <c r="AA74" s="18"/>
    </row>
    <row r="75" spans="1:37" ht="13.5" thickBot="1" x14ac:dyDescent="0.25">
      <c r="A75" s="88"/>
      <c r="B75" s="89" t="s">
        <v>0</v>
      </c>
      <c r="C75" s="86" t="s">
        <v>44</v>
      </c>
      <c r="D75" s="84"/>
      <c r="E75" s="85"/>
      <c r="F75" s="86" t="s">
        <v>45</v>
      </c>
      <c r="G75" s="84"/>
      <c r="H75" s="84"/>
      <c r="K75" s="88"/>
      <c r="L75" s="89" t="s">
        <v>0</v>
      </c>
      <c r="M75" s="86" t="s">
        <v>44</v>
      </c>
      <c r="N75" s="84"/>
      <c r="O75" s="85"/>
      <c r="P75" s="86" t="s">
        <v>45</v>
      </c>
      <c r="Q75" s="84"/>
      <c r="R75" s="84"/>
      <c r="W75" s="18"/>
      <c r="X75" s="18"/>
      <c r="Y75" s="18"/>
      <c r="Z75" s="18"/>
      <c r="AA75" s="18"/>
    </row>
    <row r="76" spans="1:37" ht="13.5" customHeight="1" thickTop="1" thickBot="1" x14ac:dyDescent="0.25">
      <c r="A76" s="85"/>
      <c r="B76" s="90"/>
      <c r="C76" s="50" t="s">
        <v>42</v>
      </c>
      <c r="D76" s="45" t="s">
        <v>31</v>
      </c>
      <c r="E76" s="51" t="s">
        <v>43</v>
      </c>
      <c r="F76" s="50" t="s">
        <v>42</v>
      </c>
      <c r="G76" s="45" t="s">
        <v>31</v>
      </c>
      <c r="H76" s="51" t="s">
        <v>43</v>
      </c>
      <c r="K76" s="85"/>
      <c r="L76" s="90"/>
      <c r="M76" s="50" t="s">
        <v>42</v>
      </c>
      <c r="N76" s="45" t="s">
        <v>31</v>
      </c>
      <c r="O76" s="51" t="s">
        <v>43</v>
      </c>
      <c r="P76" s="50" t="s">
        <v>42</v>
      </c>
      <c r="Q76" s="45" t="s">
        <v>31</v>
      </c>
      <c r="R76" s="51" t="s">
        <v>43</v>
      </c>
      <c r="W76" s="18"/>
      <c r="X76" s="18"/>
      <c r="Y76" s="18"/>
      <c r="Z76" s="18"/>
      <c r="AA76" s="18"/>
    </row>
    <row r="77" spans="1:37" ht="60" customHeight="1" thickTop="1" thickBot="1" x14ac:dyDescent="0.25">
      <c r="A77" s="21" t="s">
        <v>1</v>
      </c>
      <c r="B77" s="15">
        <f>IND!B4</f>
        <v>38411.264933952029</v>
      </c>
      <c r="C77" s="15"/>
      <c r="D77" s="15"/>
      <c r="E77" s="15"/>
      <c r="F77" s="15"/>
      <c r="G77" s="15"/>
      <c r="H77" s="15"/>
      <c r="K77" s="21" t="s">
        <v>1</v>
      </c>
      <c r="L77" s="15">
        <f>AUX!B4</f>
        <v>13179.355526143034</v>
      </c>
      <c r="M77" s="15"/>
      <c r="N77" s="15"/>
      <c r="O77" s="15"/>
      <c r="P77" s="15"/>
      <c r="Q77" s="15"/>
      <c r="R77" s="15"/>
      <c r="W77" s="18"/>
      <c r="X77" s="18"/>
      <c r="Y77" s="18"/>
      <c r="Z77" s="18"/>
      <c r="AA77" s="18"/>
    </row>
    <row r="78" spans="1:37" ht="45.75" customHeight="1" thickBot="1" x14ac:dyDescent="0.25">
      <c r="A78" s="21" t="s">
        <v>2</v>
      </c>
      <c r="B78" s="15">
        <f>IND!B5</f>
        <v>41055.556431223951</v>
      </c>
      <c r="C78" s="15"/>
      <c r="D78" s="15"/>
      <c r="E78" s="15"/>
      <c r="F78" s="15"/>
      <c r="G78" s="15"/>
      <c r="H78" s="15"/>
      <c r="K78" s="21" t="s">
        <v>2</v>
      </c>
      <c r="L78" s="15">
        <f>AUX!B5</f>
        <v>13153.894700590001</v>
      </c>
      <c r="M78" s="15"/>
      <c r="N78" s="15"/>
      <c r="O78" s="15"/>
      <c r="P78" s="15"/>
      <c r="Q78" s="15"/>
      <c r="R78" s="15"/>
      <c r="W78" s="18"/>
      <c r="X78" s="18"/>
      <c r="Y78" s="18"/>
      <c r="Z78" s="18"/>
      <c r="AA78" s="18"/>
    </row>
    <row r="79" spans="1:37" ht="13.5" thickBot="1" x14ac:dyDescent="0.25">
      <c r="A79" s="21" t="s">
        <v>3</v>
      </c>
      <c r="B79" s="15">
        <f>IND!B6</f>
        <v>41224.632371895015</v>
      </c>
      <c r="C79" s="15"/>
      <c r="D79" s="15"/>
      <c r="E79" s="15"/>
      <c r="F79" s="15"/>
      <c r="G79" s="15"/>
      <c r="H79" s="15"/>
      <c r="K79" s="21" t="s">
        <v>3</v>
      </c>
      <c r="L79" s="15">
        <f>AUX!B6</f>
        <v>13598.612139729994</v>
      </c>
      <c r="M79" s="15"/>
      <c r="N79" s="15"/>
      <c r="O79" s="15"/>
      <c r="P79" s="15"/>
      <c r="Q79" s="15"/>
      <c r="R79" s="15"/>
      <c r="W79" s="18"/>
      <c r="X79" s="18"/>
      <c r="Y79" s="18"/>
      <c r="Z79" s="18"/>
      <c r="AA79" s="18"/>
    </row>
    <row r="80" spans="1:37" ht="13.5" thickBot="1" x14ac:dyDescent="0.25">
      <c r="A80" s="21" t="s">
        <v>4</v>
      </c>
      <c r="B80" s="15">
        <f>IND!B7</f>
        <v>40183.936406971981</v>
      </c>
      <c r="C80" s="15"/>
      <c r="D80" s="15"/>
      <c r="E80" s="15"/>
      <c r="F80" s="15"/>
      <c r="G80" s="15"/>
      <c r="H80" s="15"/>
      <c r="K80" s="21" t="s">
        <v>4</v>
      </c>
      <c r="L80" s="15">
        <f>AUX!B7</f>
        <v>14242.934882159043</v>
      </c>
      <c r="M80" s="15"/>
      <c r="N80" s="15"/>
      <c r="O80" s="15"/>
      <c r="P80" s="15"/>
      <c r="Q80" s="15"/>
      <c r="R80" s="15"/>
      <c r="W80" s="18"/>
      <c r="X80" s="18"/>
      <c r="Y80" s="18"/>
      <c r="Z80" s="18"/>
      <c r="AA80" s="18"/>
    </row>
    <row r="81" spans="1:35" ht="13.5" thickBot="1" x14ac:dyDescent="0.25">
      <c r="A81" s="21" t="s">
        <v>5</v>
      </c>
      <c r="B81" s="15">
        <f>IND!B8</f>
        <v>39606.104393811467</v>
      </c>
      <c r="C81" s="15"/>
      <c r="D81" s="15"/>
      <c r="E81" s="15"/>
      <c r="F81" s="15"/>
      <c r="G81" s="15"/>
      <c r="H81" s="15"/>
      <c r="K81" s="21" t="s">
        <v>5</v>
      </c>
      <c r="L81" s="15">
        <f>AUX!B8</f>
        <v>13888.546661647983</v>
      </c>
      <c r="M81" s="15"/>
      <c r="N81" s="15"/>
      <c r="O81" s="15"/>
      <c r="P81" s="15"/>
      <c r="Q81" s="15"/>
      <c r="R81" s="15"/>
      <c r="W81" s="18"/>
      <c r="X81" s="18"/>
      <c r="Y81" s="18"/>
      <c r="Z81" s="18"/>
      <c r="AA81" s="18"/>
    </row>
    <row r="82" spans="1:35" ht="13.5" thickBot="1" x14ac:dyDescent="0.25">
      <c r="A82" s="21" t="s">
        <v>6</v>
      </c>
      <c r="B82" s="15">
        <f>IND!B9</f>
        <v>40550.571028141421</v>
      </c>
      <c r="C82" s="15"/>
      <c r="D82" s="15"/>
      <c r="E82" s="15"/>
      <c r="F82" s="15"/>
      <c r="G82" s="15"/>
      <c r="H82" s="15"/>
      <c r="K82" s="21" t="s">
        <v>6</v>
      </c>
      <c r="L82" s="15">
        <f>AUX!B9</f>
        <v>13658.482299386989</v>
      </c>
      <c r="M82" s="15"/>
      <c r="N82" s="15"/>
      <c r="O82" s="15"/>
      <c r="P82" s="15"/>
      <c r="Q82" s="15"/>
      <c r="R82" s="15"/>
      <c r="W82" s="18"/>
      <c r="X82" s="18"/>
      <c r="Y82" s="18"/>
      <c r="Z82" s="18"/>
      <c r="AA82" s="18"/>
    </row>
    <row r="83" spans="1:35" ht="13.5" thickBot="1" x14ac:dyDescent="0.25">
      <c r="A83" s="21" t="s">
        <v>33</v>
      </c>
      <c r="B83" s="15">
        <f>IND!B10</f>
        <v>39654.684494397974</v>
      </c>
      <c r="C83" s="15"/>
      <c r="D83" s="15"/>
      <c r="E83" s="15"/>
      <c r="F83" s="15"/>
      <c r="G83" s="15"/>
      <c r="H83" s="15"/>
      <c r="K83" s="21" t="s">
        <v>33</v>
      </c>
      <c r="L83" s="15">
        <f>AUX!B10</f>
        <v>13196.780492252024</v>
      </c>
      <c r="M83" s="15"/>
      <c r="N83" s="15"/>
      <c r="O83" s="15"/>
      <c r="P83" s="15"/>
      <c r="Q83" s="15"/>
      <c r="R83" s="15"/>
      <c r="W83" s="18"/>
      <c r="X83" s="18"/>
      <c r="Y83" s="18"/>
      <c r="Z83" s="18"/>
      <c r="AA83" s="18"/>
    </row>
    <row r="84" spans="1:35" ht="23.25" thickBot="1" x14ac:dyDescent="0.25">
      <c r="A84" s="21" t="s">
        <v>41</v>
      </c>
      <c r="B84" s="15">
        <f>IND!B11</f>
        <v>37987.329460298628</v>
      </c>
      <c r="C84" s="15"/>
      <c r="D84" s="15"/>
      <c r="E84" s="15"/>
      <c r="F84" s="17">
        <v>33828.740400972049</v>
      </c>
      <c r="G84" s="17">
        <v>32836.909431029868</v>
      </c>
      <c r="H84" s="17">
        <v>31024.41715301598</v>
      </c>
      <c r="K84" s="21" t="s">
        <v>41</v>
      </c>
      <c r="L84" s="15">
        <f>AUX!B11</f>
        <v>12675.255561849497</v>
      </c>
      <c r="M84" s="15"/>
      <c r="N84" s="15"/>
      <c r="O84" s="15"/>
      <c r="P84" s="17">
        <v>13158.959572493764</v>
      </c>
      <c r="Q84" s="17">
        <v>13105.41283792898</v>
      </c>
      <c r="R84" s="17">
        <v>13065.180029052271</v>
      </c>
      <c r="W84" s="18"/>
      <c r="X84" s="18"/>
      <c r="Y84" s="18"/>
      <c r="Z84" s="18"/>
      <c r="AA84" s="18"/>
    </row>
    <row r="85" spans="1:35" ht="13.5" thickBot="1" x14ac:dyDescent="0.25">
      <c r="A85" s="21" t="s">
        <v>8</v>
      </c>
      <c r="B85" s="8"/>
      <c r="C85" s="15">
        <f>IND!C12</f>
        <v>40639.559904663154</v>
      </c>
      <c r="D85" s="15">
        <f>IND!D12</f>
        <v>39509.401778840227</v>
      </c>
      <c r="E85" s="15">
        <f>IND!E12</f>
        <v>36889.246375464565</v>
      </c>
      <c r="F85" s="17">
        <v>37856.780363875834</v>
      </c>
      <c r="G85" s="17">
        <v>34539.879431029862</v>
      </c>
      <c r="H85" s="17">
        <v>31680.691920153055</v>
      </c>
      <c r="K85" s="21" t="s">
        <v>8</v>
      </c>
      <c r="L85" s="8"/>
      <c r="M85" s="15">
        <f>AUX!C12</f>
        <v>12884.536380799491</v>
      </c>
      <c r="N85" s="15">
        <f>AUX!D12</f>
        <v>12717.843324537433</v>
      </c>
      <c r="O85" s="15">
        <f>AUX!E12</f>
        <v>12392.875693747406</v>
      </c>
      <c r="P85" s="17">
        <v>13412.606008168457</v>
      </c>
      <c r="Q85" s="17">
        <v>13272.692308485599</v>
      </c>
      <c r="R85" s="17">
        <v>13197.004967894512</v>
      </c>
      <c r="W85" s="18"/>
      <c r="X85" s="18"/>
      <c r="Y85" s="18"/>
      <c r="Z85" s="18"/>
      <c r="AA85" s="18"/>
    </row>
    <row r="86" spans="1:35" ht="13.5" thickBot="1" x14ac:dyDescent="0.25">
      <c r="A86" s="21" t="s">
        <v>9</v>
      </c>
      <c r="B86" s="8"/>
      <c r="C86" s="15">
        <f>IND!C13</f>
        <v>45399.772267738008</v>
      </c>
      <c r="D86" s="15">
        <f>IND!D13</f>
        <v>44024.02114994463</v>
      </c>
      <c r="E86" s="15">
        <f>IND!E13</f>
        <v>39149.378590935165</v>
      </c>
      <c r="F86" s="17">
        <v>41512.59656216138</v>
      </c>
      <c r="G86" s="17">
        <v>36963.129431029869</v>
      </c>
      <c r="H86" s="17">
        <v>32608.166687290133</v>
      </c>
      <c r="K86" s="21" t="s">
        <v>9</v>
      </c>
      <c r="L86" s="8"/>
      <c r="M86" s="15">
        <f>AUX!C13</f>
        <v>13417.872825815759</v>
      </c>
      <c r="N86" s="15">
        <f>AUX!D13</f>
        <v>13170.386286170438</v>
      </c>
      <c r="O86" s="15">
        <f>AUX!E13</f>
        <v>12584.102138076873</v>
      </c>
      <c r="P86" s="17">
        <v>13645.379591834626</v>
      </c>
      <c r="Q86" s="17">
        <v>13437.29924021933</v>
      </c>
      <c r="R86" s="17">
        <v>13292.280979929328</v>
      </c>
      <c r="W86" s="18"/>
      <c r="X86" s="18"/>
      <c r="Y86" s="18"/>
      <c r="Z86" s="18"/>
      <c r="AA86" s="18"/>
    </row>
    <row r="87" spans="1:35" ht="13.5" thickBot="1" x14ac:dyDescent="0.25">
      <c r="A87" s="21" t="s">
        <v>10</v>
      </c>
      <c r="B87" s="8"/>
      <c r="C87" s="15">
        <f>IND!C14</f>
        <v>48582.333343028396</v>
      </c>
      <c r="D87" s="15">
        <f>IND!D14</f>
        <v>47026.62286441982</v>
      </c>
      <c r="E87" s="15">
        <f>IND!E14</f>
        <v>41828.670649605527</v>
      </c>
      <c r="F87" s="17">
        <v>46419.767853250974</v>
      </c>
      <c r="G87" s="17">
        <v>39924.099505854014</v>
      </c>
      <c r="H87" s="17">
        <v>34358.593414747571</v>
      </c>
      <c r="K87" s="21" t="s">
        <v>10</v>
      </c>
      <c r="L87" s="8"/>
      <c r="M87" s="15">
        <f>AUX!C14</f>
        <v>12893.725319484565</v>
      </c>
      <c r="N87" s="15">
        <f>AUX!D14</f>
        <v>12608.031671905221</v>
      </c>
      <c r="O87" s="15">
        <f>AUX!E14</f>
        <v>12009.66540017131</v>
      </c>
      <c r="P87" s="17">
        <v>13899.103580599598</v>
      </c>
      <c r="Q87" s="17">
        <v>13598.60568509686</v>
      </c>
      <c r="R87" s="17">
        <v>13384.930166286274</v>
      </c>
      <c r="W87" s="18"/>
      <c r="X87" s="18"/>
      <c r="Y87" s="18"/>
      <c r="Z87" s="18"/>
      <c r="AA87" s="18"/>
    </row>
    <row r="88" spans="1:35" ht="13.5" thickBot="1" x14ac:dyDescent="0.25">
      <c r="A88" s="21" t="s">
        <v>11</v>
      </c>
      <c r="B88" s="8"/>
      <c r="C88" s="15">
        <f>IND!C15</f>
        <v>50773.631329594275</v>
      </c>
      <c r="D88" s="15">
        <f>IND!D15</f>
        <v>48050.129863640293</v>
      </c>
      <c r="E88" s="15">
        <f>IND!E15</f>
        <v>42331.719105082258</v>
      </c>
      <c r="F88" s="17">
        <v>49554.122013612388</v>
      </c>
      <c r="G88" s="17">
        <v>41544.537586076956</v>
      </c>
      <c r="H88" s="17">
        <v>35271.151972774009</v>
      </c>
      <c r="K88" s="21" t="s">
        <v>11</v>
      </c>
      <c r="L88" s="8"/>
      <c r="M88" s="15">
        <f>AUX!C15</f>
        <v>12879.140900300734</v>
      </c>
      <c r="N88" s="15">
        <f>AUX!D15</f>
        <v>12483.098583774085</v>
      </c>
      <c r="O88" s="15">
        <f>AUX!E15</f>
        <v>11831.540626990958</v>
      </c>
      <c r="P88" s="17">
        <v>14059.142775921155</v>
      </c>
      <c r="Q88" s="17">
        <v>13705.481747022528</v>
      </c>
      <c r="R88" s="17">
        <v>13445.926847593775</v>
      </c>
      <c r="W88" s="18"/>
      <c r="X88" s="18"/>
      <c r="Y88" s="18"/>
      <c r="Z88" s="18"/>
      <c r="AA88" s="18"/>
    </row>
    <row r="89" spans="1:35" ht="13.5" thickBot="1" x14ac:dyDescent="0.25">
      <c r="A89" s="21" t="s">
        <v>12</v>
      </c>
      <c r="B89" s="8"/>
      <c r="C89" s="15">
        <f>IND!C16</f>
        <v>51262.299237416184</v>
      </c>
      <c r="D89" s="15">
        <f>IND!D16</f>
        <v>47977.942649634744</v>
      </c>
      <c r="E89" s="15">
        <f>IND!E16</f>
        <v>42276.317774528536</v>
      </c>
      <c r="F89" s="17">
        <v>50837.406411945012</v>
      </c>
      <c r="G89" s="17">
        <v>42134.507339802578</v>
      </c>
      <c r="H89" s="17">
        <v>35512.79493140486</v>
      </c>
      <c r="K89" s="21" t="s">
        <v>12</v>
      </c>
      <c r="L89" s="8"/>
      <c r="M89" s="15">
        <f>AUX!C16</f>
        <v>12753.744700322906</v>
      </c>
      <c r="N89" s="15">
        <f>AUX!D16</f>
        <v>12308.220491826398</v>
      </c>
      <c r="O89" s="15">
        <f>AUX!E16</f>
        <v>11622.664853572709</v>
      </c>
      <c r="P89" s="17">
        <v>14200.512042285138</v>
      </c>
      <c r="Q89" s="17">
        <v>13817.653698945312</v>
      </c>
      <c r="R89" s="17">
        <v>13529.387688742683</v>
      </c>
      <c r="W89" s="18"/>
      <c r="X89" s="18"/>
      <c r="Y89" s="18"/>
      <c r="Z89" s="18"/>
      <c r="AA89" s="18"/>
    </row>
    <row r="90" spans="1:35" ht="13.5" thickBot="1" x14ac:dyDescent="0.25">
      <c r="A90" s="21" t="s">
        <v>13</v>
      </c>
      <c r="B90" s="8"/>
      <c r="C90" s="15">
        <f>IND!C17</f>
        <v>51848.983971552349</v>
      </c>
      <c r="D90" s="15">
        <f>IND!D17</f>
        <v>48032.379040722852</v>
      </c>
      <c r="E90" s="15">
        <f>IND!E17</f>
        <v>42348.136820339321</v>
      </c>
      <c r="F90" s="17">
        <v>51716.131610487457</v>
      </c>
      <c r="G90" s="17">
        <v>42495.424044853746</v>
      </c>
      <c r="H90" s="17">
        <v>35514.492715595901</v>
      </c>
      <c r="K90" s="21" t="s">
        <v>13</v>
      </c>
      <c r="L90" s="8"/>
      <c r="M90" s="15">
        <f>AUX!C17</f>
        <v>12928.170702053156</v>
      </c>
      <c r="N90" s="15">
        <f>AUX!D17</f>
        <v>12429.643955499125</v>
      </c>
      <c r="O90" s="15">
        <f>AUX!E17</f>
        <v>11696.817221702733</v>
      </c>
      <c r="P90" s="17">
        <v>14275.904780358731</v>
      </c>
      <c r="Q90" s="17">
        <v>13871.602694940466</v>
      </c>
      <c r="R90" s="17">
        <v>13531.087175604363</v>
      </c>
      <c r="W90" s="18"/>
      <c r="X90" s="18"/>
      <c r="Y90" s="18"/>
      <c r="Z90" s="18"/>
      <c r="AA90" s="18"/>
    </row>
    <row r="91" spans="1:35" ht="13.5" thickBot="1" x14ac:dyDescent="0.25">
      <c r="A91" s="21" t="s">
        <v>14</v>
      </c>
      <c r="B91" s="8"/>
      <c r="C91" s="15">
        <f>IND!C18</f>
        <v>51924.383115884528</v>
      </c>
      <c r="D91" s="15">
        <f>IND!D18</f>
        <v>48158.690334019666</v>
      </c>
      <c r="E91" s="15">
        <f>IND!E18</f>
        <v>42450.337559590109</v>
      </c>
      <c r="F91" s="17">
        <v>51989.625744401288</v>
      </c>
      <c r="G91" s="17">
        <v>42635.429645007644</v>
      </c>
      <c r="H91" s="17">
        <v>35420.856111235567</v>
      </c>
      <c r="K91" s="21" t="s">
        <v>14</v>
      </c>
      <c r="L91" s="8"/>
      <c r="M91" s="15">
        <f>AUX!C18</f>
        <v>12457.563451238566</v>
      </c>
      <c r="N91" s="15">
        <f>AUX!D18</f>
        <v>11964.430137629619</v>
      </c>
      <c r="O91" s="15">
        <f>AUX!E18</f>
        <v>11227.185606016923</v>
      </c>
      <c r="P91" s="17">
        <v>14349.095351284665</v>
      </c>
      <c r="Q91" s="17">
        <v>13932.414071734085</v>
      </c>
      <c r="R91" s="17">
        <v>13545.713844899576</v>
      </c>
      <c r="W91" s="18"/>
      <c r="X91" s="18"/>
      <c r="Y91" s="18"/>
      <c r="Z91" s="18"/>
      <c r="AA91" s="18"/>
    </row>
    <row r="92" spans="1:35" ht="13.5" thickBot="1" x14ac:dyDescent="0.25">
      <c r="A92" s="21" t="s">
        <v>15</v>
      </c>
      <c r="B92" s="8"/>
      <c r="C92" s="15">
        <f>IND!C19</f>
        <v>52150.667541047202</v>
      </c>
      <c r="D92" s="15">
        <f>IND!D19</f>
        <v>48412.664667319419</v>
      </c>
      <c r="E92" s="15">
        <f>IND!E19</f>
        <v>42604.598339132368</v>
      </c>
      <c r="F92" s="17">
        <v>52424.630098057336</v>
      </c>
      <c r="G92" s="17">
        <v>42722.404052127691</v>
      </c>
      <c r="H92" s="17">
        <v>35292.104915751755</v>
      </c>
      <c r="K92" s="21" t="s">
        <v>15</v>
      </c>
      <c r="L92" s="8"/>
      <c r="M92" s="15">
        <f>AUX!C19</f>
        <v>12618.215643667905</v>
      </c>
      <c r="N92" s="15">
        <f>AUX!D19</f>
        <v>12110.663459996669</v>
      </c>
      <c r="O92" s="15">
        <f>AUX!E19</f>
        <v>11307.552404405496</v>
      </c>
      <c r="P92" s="17">
        <v>14397.774020345081</v>
      </c>
      <c r="Q92" s="17">
        <v>13972.735691164315</v>
      </c>
      <c r="R92" s="17">
        <v>13544.739438670917</v>
      </c>
      <c r="W92" s="18"/>
      <c r="X92" s="18"/>
      <c r="Y92" s="18"/>
      <c r="Z92" s="18"/>
      <c r="AA92" s="18"/>
    </row>
    <row r="93" spans="1:35" ht="13.5" thickBot="1" x14ac:dyDescent="0.25">
      <c r="A93" s="21" t="s">
        <v>16</v>
      </c>
      <c r="B93" s="8"/>
      <c r="C93" s="15">
        <f>IND!C20</f>
        <v>52185.441449334874</v>
      </c>
      <c r="D93" s="15">
        <f>IND!D20</f>
        <v>48363.619096001821</v>
      </c>
      <c r="E93" s="15">
        <f>IND!E20</f>
        <v>42545.149096305162</v>
      </c>
      <c r="F93" s="17">
        <v>52760.962527381576</v>
      </c>
      <c r="G93" s="17">
        <v>42909.575464545807</v>
      </c>
      <c r="H93" s="17">
        <v>35268.74808256048</v>
      </c>
      <c r="K93" s="21" t="s">
        <v>16</v>
      </c>
      <c r="L93" s="8"/>
      <c r="M93" s="15">
        <f>AUX!C20</f>
        <v>12754.296738207015</v>
      </c>
      <c r="N93" s="15">
        <f>AUX!D20</f>
        <v>12211.703353573226</v>
      </c>
      <c r="O93" s="15">
        <f>AUX!E20</f>
        <v>11355.128402595052</v>
      </c>
      <c r="P93" s="17">
        <v>14469.724861000263</v>
      </c>
      <c r="Q93" s="17">
        <v>14025.628643654847</v>
      </c>
      <c r="R93" s="17">
        <v>13560.718383768635</v>
      </c>
      <c r="W93" s="18"/>
      <c r="X93" s="18"/>
      <c r="Y93" s="18"/>
      <c r="Z93" s="18"/>
      <c r="AA93" s="18"/>
    </row>
    <row r="94" spans="1:35" ht="13.5" thickBot="1" x14ac:dyDescent="0.25">
      <c r="A94" s="21" t="s">
        <v>17</v>
      </c>
      <c r="B94" s="18"/>
      <c r="C94" s="15">
        <f>IND!C21</f>
        <v>52251.638285075285</v>
      </c>
      <c r="D94" s="15">
        <f>IND!D21</f>
        <v>48425.84542897714</v>
      </c>
      <c r="E94" s="15">
        <f>IND!E21</f>
        <v>42591.609101409296</v>
      </c>
      <c r="F94" s="17">
        <v>53069.759233402307</v>
      </c>
      <c r="G94" s="17">
        <v>43148.907462116265</v>
      </c>
      <c r="H94" s="17">
        <v>35444.906485486325</v>
      </c>
      <c r="K94" s="21" t="s">
        <v>17</v>
      </c>
      <c r="L94" s="18"/>
      <c r="M94" s="15">
        <f>AUX!C21</f>
        <v>12858.042766582434</v>
      </c>
      <c r="N94" s="15">
        <f>AUX!D21</f>
        <v>12273.954941600718</v>
      </c>
      <c r="O94" s="15">
        <f>AUX!E21</f>
        <v>11371.1220929601</v>
      </c>
      <c r="P94" s="17">
        <v>14489.781149110251</v>
      </c>
      <c r="Q94" s="17">
        <v>14030.964735087298</v>
      </c>
      <c r="R94" s="17">
        <v>13535.152216609025</v>
      </c>
      <c r="W94" s="18"/>
      <c r="X94" s="18"/>
      <c r="Y94" s="18"/>
      <c r="Z94" s="18"/>
      <c r="AA94" s="18"/>
    </row>
    <row r="95" spans="1:35" x14ac:dyDescent="0.2">
      <c r="K95" s="18"/>
      <c r="L95" s="18"/>
      <c r="M95" s="18"/>
      <c r="N95" s="18"/>
      <c r="P95" s="18"/>
      <c r="Q95" s="18"/>
      <c r="W95" s="18"/>
      <c r="X95" s="18"/>
      <c r="Y95" s="18"/>
      <c r="Z95" s="18"/>
      <c r="AA95" s="18"/>
    </row>
    <row r="96" spans="1:35" x14ac:dyDescent="0.2">
      <c r="J96" s="18"/>
      <c r="K96" s="18"/>
      <c r="L96" s="18"/>
      <c r="M96" s="18"/>
      <c r="N96" s="18"/>
      <c r="O96" s="18"/>
      <c r="P96" s="18"/>
      <c r="Q96" s="18"/>
      <c r="W96" s="18"/>
      <c r="X96" s="18"/>
      <c r="Y96" s="18"/>
      <c r="Z96" s="18"/>
      <c r="AA96" s="18"/>
      <c r="AB96" s="18"/>
      <c r="AC96" s="18"/>
      <c r="AD96" s="18"/>
      <c r="AE96" s="18"/>
      <c r="AF96" s="18"/>
      <c r="AG96" s="18"/>
      <c r="AH96" s="18"/>
      <c r="AI96" s="18"/>
    </row>
    <row r="97" spans="10:35" x14ac:dyDescent="0.2">
      <c r="J97" s="18"/>
      <c r="O97" s="18"/>
      <c r="AB97" s="18"/>
      <c r="AC97" s="18"/>
      <c r="AD97" s="18"/>
      <c r="AE97" s="18"/>
      <c r="AF97" s="18"/>
      <c r="AG97" s="18"/>
      <c r="AH97" s="18"/>
      <c r="AI97" s="18"/>
    </row>
  </sheetData>
  <mergeCells count="27">
    <mergeCell ref="S27:S28"/>
    <mergeCell ref="L51:L52"/>
    <mergeCell ref="M51:O51"/>
    <mergeCell ref="P51:R51"/>
    <mergeCell ref="K75:K76"/>
    <mergeCell ref="L75:L76"/>
    <mergeCell ref="M75:O75"/>
    <mergeCell ref="P75:R75"/>
    <mergeCell ref="K27:K28"/>
    <mergeCell ref="L27:L28"/>
    <mergeCell ref="R27:R28"/>
    <mergeCell ref="A51:A52"/>
    <mergeCell ref="A75:A76"/>
    <mergeCell ref="B75:B76"/>
    <mergeCell ref="C75:E75"/>
    <mergeCell ref="F75:H75"/>
    <mergeCell ref="B51:B52"/>
    <mergeCell ref="C51:E51"/>
    <mergeCell ref="F51:H51"/>
    <mergeCell ref="R3:R4"/>
    <mergeCell ref="S3:S4"/>
    <mergeCell ref="K3:K4"/>
    <mergeCell ref="L3:L4"/>
    <mergeCell ref="A3:A4"/>
    <mergeCell ref="B3:B4"/>
    <mergeCell ref="C3:E3"/>
    <mergeCell ref="F3:H3"/>
  </mergeCells>
  <pageMargins left="0.70866141732283472" right="0.70866141732283472" top="0.74803149606299213" bottom="0.74803149606299213" header="0.31496062992125984" footer="0.31496062992125984"/>
  <pageSetup paperSize="8" scale="54" orientation="portrait" r:id="rId1"/>
  <headerFooter>
    <oddHeader>&amp;C2013 National Electricity Forecasting Report</oddHeader>
    <oddFooter>&amp;L© 2013 Australian Energy Market Operator&amp;R&amp;P of &amp;N</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view="pageBreakPreview" zoomScale="106" zoomScaleNormal="115" zoomScaleSheetLayoutView="106" workbookViewId="0">
      <selection activeCell="W15" sqref="W15"/>
    </sheetView>
  </sheetViews>
  <sheetFormatPr defaultRowHeight="11.25" x14ac:dyDescent="0.2"/>
  <cols>
    <col min="1" max="1" width="11" style="58" customWidth="1"/>
    <col min="2" max="2" width="8.42578125" style="58" customWidth="1"/>
    <col min="3" max="3" width="13" style="58" bestFit="1" customWidth="1"/>
    <col min="4" max="4" width="9.85546875" style="58" bestFit="1" customWidth="1"/>
    <col min="5" max="5" width="13.85546875" style="58" bestFit="1" customWidth="1"/>
    <col min="6" max="6" width="8.5703125" style="58" bestFit="1" customWidth="1"/>
    <col min="7" max="7" width="12.28515625" style="58" bestFit="1" customWidth="1"/>
    <col min="8" max="8" width="11" style="58" bestFit="1" customWidth="1"/>
    <col min="9" max="9" width="15.7109375" style="58" bestFit="1" customWidth="1"/>
    <col min="10" max="10" width="9.140625" style="58" bestFit="1" customWidth="1"/>
    <col min="11" max="11" width="10.42578125" style="58" customWidth="1"/>
    <col min="12" max="12" width="10" style="58" customWidth="1"/>
    <col min="13" max="13" width="2" style="58" customWidth="1"/>
    <col min="14" max="14" width="9.85546875" style="58" customWidth="1"/>
    <col min="15" max="16" width="8.5703125" style="58" customWidth="1"/>
    <col min="17" max="16384" width="9.140625" style="58"/>
  </cols>
  <sheetData>
    <row r="1" spans="1:1" ht="12.75" x14ac:dyDescent="0.2">
      <c r="A1" s="19" t="s">
        <v>133</v>
      </c>
    </row>
    <row r="2" spans="1:1" ht="12.75" x14ac:dyDescent="0.2">
      <c r="A2" s="19"/>
    </row>
    <row r="38" spans="1:15" ht="56.25" x14ac:dyDescent="0.2">
      <c r="A38" s="57" t="s">
        <v>80</v>
      </c>
      <c r="B38" s="57" t="s">
        <v>59</v>
      </c>
      <c r="C38" s="57" t="s">
        <v>81</v>
      </c>
      <c r="D38" s="57" t="s">
        <v>82</v>
      </c>
      <c r="E38" s="57" t="s">
        <v>83</v>
      </c>
      <c r="F38" s="57" t="s">
        <v>125</v>
      </c>
      <c r="G38" s="57" t="s">
        <v>84</v>
      </c>
      <c r="H38" s="57" t="s">
        <v>85</v>
      </c>
      <c r="I38" s="57" t="s">
        <v>111</v>
      </c>
      <c r="J38" s="57" t="s">
        <v>112</v>
      </c>
      <c r="K38" s="57" t="s">
        <v>88</v>
      </c>
      <c r="L38" s="57" t="s">
        <v>87</v>
      </c>
      <c r="N38" s="61" t="s">
        <v>113</v>
      </c>
      <c r="O38" s="61" t="s">
        <v>114</v>
      </c>
    </row>
    <row r="39" spans="1:15" ht="12" thickBot="1" x14ac:dyDescent="0.25">
      <c r="A39" s="49" t="s">
        <v>1</v>
      </c>
      <c r="B39" s="60">
        <f>PV!B4</f>
        <v>0</v>
      </c>
      <c r="C39" s="60">
        <f>TX!B4</f>
        <v>5430.6946470000094</v>
      </c>
      <c r="D39" s="60">
        <f>AUX!B4</f>
        <v>13179.355526143034</v>
      </c>
      <c r="E39" s="60">
        <f>IND!B4</f>
        <v>38411.264933952029</v>
      </c>
      <c r="F39" s="60">
        <f>'R+C'!B4</f>
        <v>146882.06605440541</v>
      </c>
      <c r="G39" s="60">
        <f>SNSG!B4</f>
        <v>1095.7926615004817</v>
      </c>
      <c r="H39" s="60">
        <f>EE!B4</f>
        <v>0</v>
      </c>
      <c r="I39" s="60">
        <f t="shared" ref="I39:I56" si="0">SUM(C39:E39,F39)</f>
        <v>203903.38116150047</v>
      </c>
      <c r="J39" s="60">
        <f>I39-D39</f>
        <v>190724.02563535742</v>
      </c>
      <c r="K39" s="60">
        <f>I39-G39</f>
        <v>202807.58849999998</v>
      </c>
      <c r="L39" s="60">
        <f>J39-G39</f>
        <v>189628.23297385694</v>
      </c>
      <c r="N39" s="60">
        <v>20585.063249999752</v>
      </c>
      <c r="O39" s="60">
        <v>1157783</v>
      </c>
    </row>
    <row r="40" spans="1:15" ht="12" thickBot="1" x14ac:dyDescent="0.25">
      <c r="A40" s="49" t="s">
        <v>2</v>
      </c>
      <c r="B40" s="60">
        <f>PV!B5</f>
        <v>0</v>
      </c>
      <c r="C40" s="60">
        <f>TX!B5</f>
        <v>5322.0030750000005</v>
      </c>
      <c r="D40" s="60">
        <f>AUX!B5</f>
        <v>13153.894700590001</v>
      </c>
      <c r="E40" s="60">
        <f>IND!B5</f>
        <v>41055.556431223951</v>
      </c>
      <c r="F40" s="60">
        <f>'R+C'!B5</f>
        <v>147598.87681918583</v>
      </c>
      <c r="G40" s="60">
        <f>SNSG!B5</f>
        <v>1488.2625259997767</v>
      </c>
      <c r="H40" s="60">
        <f>EE!B5</f>
        <v>0</v>
      </c>
      <c r="I40" s="60">
        <f t="shared" si="0"/>
        <v>207130.3310259998</v>
      </c>
      <c r="J40" s="60">
        <f t="shared" ref="J40:J46" si="1">I40-D40</f>
        <v>193976.4363254098</v>
      </c>
      <c r="K40" s="60">
        <f t="shared" ref="K40:K56" si="2">I40-G40</f>
        <v>205642.06850000002</v>
      </c>
      <c r="L40" s="60">
        <f t="shared" ref="L40:L56" si="3">J40-G40</f>
        <v>192488.17379941003</v>
      </c>
      <c r="N40" s="60">
        <v>20893.155249999749</v>
      </c>
      <c r="O40" s="60">
        <v>1201563</v>
      </c>
    </row>
    <row r="41" spans="1:15" ht="12" thickBot="1" x14ac:dyDescent="0.25">
      <c r="A41" s="49" t="s">
        <v>3</v>
      </c>
      <c r="B41" s="60">
        <f>PV!B6</f>
        <v>0</v>
      </c>
      <c r="C41" s="60">
        <f>TX!B6</f>
        <v>5301.360023499994</v>
      </c>
      <c r="D41" s="60">
        <f>AUX!B6</f>
        <v>13598.612139729994</v>
      </c>
      <c r="E41" s="60">
        <f>IND!B6</f>
        <v>41224.632371895015</v>
      </c>
      <c r="F41" s="60">
        <f>'R+C'!B6</f>
        <v>148790.68224487535</v>
      </c>
      <c r="G41" s="60">
        <f>SNSG!B6</f>
        <v>1628.4157800003413</v>
      </c>
      <c r="H41" s="60">
        <f>EE!B6</f>
        <v>0</v>
      </c>
      <c r="I41" s="60">
        <f t="shared" si="0"/>
        <v>208915.28678000037</v>
      </c>
      <c r="J41" s="60">
        <f t="shared" si="1"/>
        <v>195316.67464027039</v>
      </c>
      <c r="K41" s="60">
        <f t="shared" si="2"/>
        <v>207286.87100000004</v>
      </c>
      <c r="L41" s="60">
        <f t="shared" si="3"/>
        <v>193688.25886027006</v>
      </c>
      <c r="N41" s="60">
        <v>21237.128000000001</v>
      </c>
      <c r="O41" s="60">
        <v>1246898</v>
      </c>
    </row>
    <row r="42" spans="1:15" ht="12" thickBot="1" x14ac:dyDescent="0.25">
      <c r="A42" s="49" t="s">
        <v>4</v>
      </c>
      <c r="B42" s="60">
        <f>PV!B7</f>
        <v>22.628586006238937</v>
      </c>
      <c r="C42" s="60">
        <f>TX!B7</f>
        <v>5256.5524089999944</v>
      </c>
      <c r="D42" s="60">
        <f>AUX!B7</f>
        <v>14242.934882159043</v>
      </c>
      <c r="E42" s="60">
        <f>IND!B7</f>
        <v>40183.936406971981</v>
      </c>
      <c r="F42" s="60">
        <f>'R+C'!B7</f>
        <v>151757.50438786854</v>
      </c>
      <c r="G42" s="60">
        <f>SNSG!B7</f>
        <v>2226.0205859995531</v>
      </c>
      <c r="H42" s="60">
        <f>EE!B7</f>
        <v>0</v>
      </c>
      <c r="I42" s="60">
        <f t="shared" si="0"/>
        <v>211440.92808599956</v>
      </c>
      <c r="J42" s="60">
        <f t="shared" si="1"/>
        <v>197197.99320384051</v>
      </c>
      <c r="K42" s="60">
        <f t="shared" si="2"/>
        <v>209214.9075</v>
      </c>
      <c r="L42" s="60">
        <f t="shared" si="3"/>
        <v>194971.97261784095</v>
      </c>
      <c r="N42" s="60">
        <v>21636.226999999999</v>
      </c>
      <c r="O42" s="60">
        <v>1263934</v>
      </c>
    </row>
    <row r="43" spans="1:15" ht="12" thickBot="1" x14ac:dyDescent="0.25">
      <c r="A43" s="49" t="s">
        <v>5</v>
      </c>
      <c r="B43" s="60">
        <f>PV!B8</f>
        <v>117.84805817172982</v>
      </c>
      <c r="C43" s="60">
        <f>TX!B8</f>
        <v>5492.8529155000006</v>
      </c>
      <c r="D43" s="60">
        <f>AUX!B8</f>
        <v>13888.546661647983</v>
      </c>
      <c r="E43" s="60">
        <f>IND!B8</f>
        <v>39606.104393811467</v>
      </c>
      <c r="F43" s="60">
        <f>'R+C'!B8</f>
        <v>152600.74179804049</v>
      </c>
      <c r="G43" s="60">
        <f>SNSG!B8</f>
        <v>2847.3602689999625</v>
      </c>
      <c r="H43" s="60">
        <f>EE!B8</f>
        <v>0</v>
      </c>
      <c r="I43" s="60">
        <f t="shared" si="0"/>
        <v>211588.24576899994</v>
      </c>
      <c r="J43" s="60">
        <f t="shared" si="1"/>
        <v>197699.69910735195</v>
      </c>
      <c r="K43" s="60">
        <f t="shared" si="2"/>
        <v>208740.88549999997</v>
      </c>
      <c r="L43" s="60">
        <f t="shared" si="3"/>
        <v>194852.33883835198</v>
      </c>
      <c r="N43" s="60">
        <v>21965.053749999999</v>
      </c>
      <c r="O43" s="60">
        <v>1293380</v>
      </c>
    </row>
    <row r="44" spans="1:15" ht="12" thickBot="1" x14ac:dyDescent="0.25">
      <c r="A44" s="49" t="s">
        <v>6</v>
      </c>
      <c r="B44" s="60">
        <f>PV!B9</f>
        <v>500.64040480795649</v>
      </c>
      <c r="C44" s="60">
        <f>TX!B9</f>
        <v>5151.8046124999755</v>
      </c>
      <c r="D44" s="60">
        <f>AUX!B9</f>
        <v>13658.482299386989</v>
      </c>
      <c r="E44" s="60">
        <f>IND!B9</f>
        <v>40550.571028141421</v>
      </c>
      <c r="F44" s="60">
        <f>'R+C'!B9</f>
        <v>149893.86003947136</v>
      </c>
      <c r="G44" s="60">
        <f>SNSG!B9</f>
        <v>2751.9844794997389</v>
      </c>
      <c r="H44" s="60">
        <f>EE!B9</f>
        <v>0</v>
      </c>
      <c r="I44" s="60">
        <f t="shared" si="0"/>
        <v>209254.71797949975</v>
      </c>
      <c r="J44" s="60">
        <f t="shared" si="1"/>
        <v>195596.23568011276</v>
      </c>
      <c r="K44" s="60">
        <f t="shared" si="2"/>
        <v>206502.7335</v>
      </c>
      <c r="L44" s="60">
        <f t="shared" si="3"/>
        <v>192844.25120061301</v>
      </c>
      <c r="N44" s="60">
        <v>22222.07575</v>
      </c>
      <c r="O44" s="60">
        <v>1318026</v>
      </c>
    </row>
    <row r="45" spans="1:15" ht="12" thickBot="1" x14ac:dyDescent="0.25">
      <c r="A45" s="49" t="s">
        <v>33</v>
      </c>
      <c r="B45" s="60">
        <f>PV!B10</f>
        <v>1413.0951839517211</v>
      </c>
      <c r="C45" s="60">
        <f>TX!B10</f>
        <v>5060.4715110000088</v>
      </c>
      <c r="D45" s="60">
        <f>AUX!B10</f>
        <v>13196.780492252024</v>
      </c>
      <c r="E45" s="60">
        <f>IND!B10</f>
        <v>39654.684494397974</v>
      </c>
      <c r="F45" s="60">
        <f>'R+C'!B10</f>
        <v>147252.65045284972</v>
      </c>
      <c r="G45" s="60">
        <f>SNSG!B10</f>
        <v>2858.6834539997362</v>
      </c>
      <c r="H45" s="60">
        <f>EE!B10</f>
        <v>0</v>
      </c>
      <c r="I45" s="60">
        <f t="shared" si="0"/>
        <v>205164.58695049974</v>
      </c>
      <c r="J45" s="60">
        <f t="shared" si="1"/>
        <v>191967.80645824771</v>
      </c>
      <c r="K45" s="60">
        <f t="shared" si="2"/>
        <v>202305.90349649999</v>
      </c>
      <c r="L45" s="60">
        <f t="shared" si="3"/>
        <v>189109.12300424796</v>
      </c>
      <c r="N45" s="60">
        <v>22541.925583861252</v>
      </c>
      <c r="O45" s="60">
        <v>1362777</v>
      </c>
    </row>
    <row r="46" spans="1:15" ht="12" thickBot="1" x14ac:dyDescent="0.25">
      <c r="A46" s="49" t="s">
        <v>7</v>
      </c>
      <c r="B46" s="60">
        <f>PV!B11</f>
        <v>2683.6082959867917</v>
      </c>
      <c r="C46" s="60">
        <f>TX!B11</f>
        <v>5275.7510531117723</v>
      </c>
      <c r="D46" s="60">
        <f>AUX!B11</f>
        <v>12675.255561849497</v>
      </c>
      <c r="E46" s="60">
        <f>IND!B11</f>
        <v>37987.329460298628</v>
      </c>
      <c r="F46" s="60">
        <f>'R+C'!B11</f>
        <v>145634.99910443521</v>
      </c>
      <c r="G46" s="60">
        <f>SNSG!B11</f>
        <v>3086.2535315226978</v>
      </c>
      <c r="H46" s="60">
        <f>EE!B11</f>
        <v>1126.571257322259</v>
      </c>
      <c r="I46" s="60">
        <f t="shared" si="0"/>
        <v>201573.3351796951</v>
      </c>
      <c r="J46" s="60">
        <f t="shared" si="1"/>
        <v>188898.07961784559</v>
      </c>
      <c r="K46" s="60">
        <f t="shared" si="2"/>
        <v>198487.0816481724</v>
      </c>
      <c r="L46" s="60">
        <f t="shared" si="3"/>
        <v>185811.82608632289</v>
      </c>
      <c r="N46" s="60">
        <v>22885.281697732746</v>
      </c>
      <c r="O46" s="60">
        <v>1400591.0542995399</v>
      </c>
    </row>
    <row r="47" spans="1:15" ht="12" thickBot="1" x14ac:dyDescent="0.25">
      <c r="A47" s="49" t="s">
        <v>8</v>
      </c>
      <c r="B47" s="59">
        <f>PV!D12</f>
        <v>3260.6232131742945</v>
      </c>
      <c r="C47" s="59">
        <f>TX!D12</f>
        <v>5302.5409627229647</v>
      </c>
      <c r="D47" s="59">
        <f>AUX!D12</f>
        <v>12717.843324537433</v>
      </c>
      <c r="E47" s="59">
        <f>IND!D12</f>
        <v>39509.401778840227</v>
      </c>
      <c r="F47" s="59">
        <f>'R+C'!D12</f>
        <v>144958.21039336841</v>
      </c>
      <c r="G47" s="59">
        <f>SNSG!D12</f>
        <v>3166.7291750148688</v>
      </c>
      <c r="H47" s="59">
        <f>EE!D12</f>
        <v>3241.9572931956809</v>
      </c>
      <c r="I47" s="59">
        <f t="shared" si="0"/>
        <v>202487.99645946902</v>
      </c>
      <c r="J47" s="59">
        <f t="shared" ref="J47:J56" si="4">I47-D47</f>
        <v>189770.15313493158</v>
      </c>
      <c r="K47" s="59">
        <f t="shared" si="2"/>
        <v>199321.26728445417</v>
      </c>
      <c r="L47" s="59">
        <f t="shared" si="3"/>
        <v>186603.42395991672</v>
      </c>
      <c r="N47" s="59">
        <v>23221.455894835999</v>
      </c>
      <c r="O47" s="59">
        <v>1442402.4574013129</v>
      </c>
    </row>
    <row r="48" spans="1:15" ht="12" thickBot="1" x14ac:dyDescent="0.25">
      <c r="A48" s="49" t="s">
        <v>9</v>
      </c>
      <c r="B48" s="59">
        <f>PV!D13</f>
        <v>3634.3045615712708</v>
      </c>
      <c r="C48" s="59">
        <f>TX!D13</f>
        <v>5494.4944841745346</v>
      </c>
      <c r="D48" s="59">
        <f>AUX!D13</f>
        <v>13170.386286170438</v>
      </c>
      <c r="E48" s="59">
        <f>IND!D13</f>
        <v>44024.02114994463</v>
      </c>
      <c r="F48" s="59">
        <f>'R+C'!D13</f>
        <v>146031.35110654018</v>
      </c>
      <c r="G48" s="59">
        <f>SNSG!D13</f>
        <v>3166.7291750148688</v>
      </c>
      <c r="H48" s="59">
        <f>EE!D13</f>
        <v>4364.1660335184388</v>
      </c>
      <c r="I48" s="59">
        <f t="shared" si="0"/>
        <v>208720.2530268298</v>
      </c>
      <c r="J48" s="59">
        <f t="shared" si="4"/>
        <v>195549.86674065937</v>
      </c>
      <c r="K48" s="59">
        <f t="shared" si="2"/>
        <v>205553.52385181494</v>
      </c>
      <c r="L48" s="59">
        <f t="shared" si="3"/>
        <v>192383.13756564452</v>
      </c>
      <c r="N48" s="59">
        <v>23586.42006335075</v>
      </c>
      <c r="O48" s="59">
        <v>1488437.0739137949</v>
      </c>
    </row>
    <row r="49" spans="1:15" ht="12" thickBot="1" x14ac:dyDescent="0.25">
      <c r="A49" s="49" t="s">
        <v>10</v>
      </c>
      <c r="B49" s="59">
        <f>PV!D14</f>
        <v>4020.6732872218377</v>
      </c>
      <c r="C49" s="59">
        <f>TX!D14</f>
        <v>5634.0541835015774</v>
      </c>
      <c r="D49" s="59">
        <f>AUX!D14</f>
        <v>12608.031671905221</v>
      </c>
      <c r="E49" s="59">
        <f>IND!D14</f>
        <v>47026.62286441982</v>
      </c>
      <c r="F49" s="59">
        <f>'R+C'!D14</f>
        <v>147066.52313690167</v>
      </c>
      <c r="G49" s="59">
        <f>SNSG!D14</f>
        <v>3166.7291750148688</v>
      </c>
      <c r="H49" s="59">
        <f>EE!D14</f>
        <v>5770.5916180962749</v>
      </c>
      <c r="I49" s="59">
        <f t="shared" si="0"/>
        <v>212335.23185672829</v>
      </c>
      <c r="J49" s="59">
        <f t="shared" si="4"/>
        <v>199727.20018482307</v>
      </c>
      <c r="K49" s="59">
        <f t="shared" si="2"/>
        <v>209168.50268171343</v>
      </c>
      <c r="L49" s="59">
        <f t="shared" si="3"/>
        <v>196560.47100980821</v>
      </c>
      <c r="N49" s="59">
        <v>23957.3645886265</v>
      </c>
      <c r="O49" s="59">
        <v>1537869.6481945291</v>
      </c>
    </row>
    <row r="50" spans="1:15" ht="12" thickBot="1" x14ac:dyDescent="0.25">
      <c r="A50" s="49" t="s">
        <v>11</v>
      </c>
      <c r="B50" s="59">
        <f>PV!D15</f>
        <v>4452.3117927915127</v>
      </c>
      <c r="C50" s="59">
        <f>TX!D15</f>
        <v>5721.1463827240368</v>
      </c>
      <c r="D50" s="59">
        <f>AUX!D15</f>
        <v>12483.098583774085</v>
      </c>
      <c r="E50" s="59">
        <f>IND!D15</f>
        <v>48050.129863640293</v>
      </c>
      <c r="F50" s="59">
        <f>'R+C'!D15</f>
        <v>148691.70848062914</v>
      </c>
      <c r="G50" s="59">
        <f>SNSG!D15</f>
        <v>3166.7291750148688</v>
      </c>
      <c r="H50" s="59">
        <f>EE!D15</f>
        <v>6831.1830200849918</v>
      </c>
      <c r="I50" s="59">
        <f t="shared" si="0"/>
        <v>214946.08331076754</v>
      </c>
      <c r="J50" s="59">
        <f t="shared" si="4"/>
        <v>202462.98472699345</v>
      </c>
      <c r="K50" s="59">
        <f t="shared" si="2"/>
        <v>211779.35413575268</v>
      </c>
      <c r="L50" s="59">
        <f t="shared" si="3"/>
        <v>199296.2555519786</v>
      </c>
      <c r="N50" s="59">
        <v>24322.694607449252</v>
      </c>
      <c r="O50" s="59">
        <v>1592330.3945618072</v>
      </c>
    </row>
    <row r="51" spans="1:15" ht="12" thickBot="1" x14ac:dyDescent="0.25">
      <c r="A51" s="49" t="s">
        <v>12</v>
      </c>
      <c r="B51" s="59">
        <f>PV!D16</f>
        <v>4933.7443664982175</v>
      </c>
      <c r="C51" s="59">
        <f>TX!D16</f>
        <v>5774.2141619273534</v>
      </c>
      <c r="D51" s="59">
        <f>AUX!D16</f>
        <v>12308.220491826398</v>
      </c>
      <c r="E51" s="59">
        <f>IND!D16</f>
        <v>47977.942649634744</v>
      </c>
      <c r="F51" s="59">
        <f>'R+C'!D16</f>
        <v>150504.31598055223</v>
      </c>
      <c r="G51" s="59">
        <f>SNSG!D16</f>
        <v>3166.7291750148688</v>
      </c>
      <c r="H51" s="59">
        <f>EE!D16</f>
        <v>8047.9423650500048</v>
      </c>
      <c r="I51" s="59">
        <f t="shared" si="0"/>
        <v>216564.69328394072</v>
      </c>
      <c r="J51" s="59">
        <f t="shared" si="4"/>
        <v>204256.47279211433</v>
      </c>
      <c r="K51" s="59">
        <f t="shared" si="2"/>
        <v>213397.96410892587</v>
      </c>
      <c r="L51" s="59">
        <f t="shared" si="3"/>
        <v>201089.74361709948</v>
      </c>
      <c r="N51" s="59">
        <v>24687.35923630375</v>
      </c>
      <c r="O51" s="59">
        <v>1651707.978455005</v>
      </c>
    </row>
    <row r="52" spans="1:15" ht="12" thickBot="1" x14ac:dyDescent="0.25">
      <c r="A52" s="49" t="s">
        <v>13</v>
      </c>
      <c r="B52" s="59">
        <f>PV!D17</f>
        <v>5482.1705629514818</v>
      </c>
      <c r="C52" s="59">
        <f>TX!D17</f>
        <v>5844.3669965606678</v>
      </c>
      <c r="D52" s="59">
        <f>AUX!D17</f>
        <v>12429.643955499125</v>
      </c>
      <c r="E52" s="59">
        <f>IND!D17</f>
        <v>48032.379040722852</v>
      </c>
      <c r="F52" s="59">
        <f>'R+C'!D17</f>
        <v>152790.82481775741</v>
      </c>
      <c r="G52" s="59">
        <f>SNSG!D17</f>
        <v>3166.7291750148688</v>
      </c>
      <c r="H52" s="59">
        <f>EE!D17</f>
        <v>9255.4924059913519</v>
      </c>
      <c r="I52" s="59">
        <f t="shared" si="0"/>
        <v>219097.21481054006</v>
      </c>
      <c r="J52" s="59">
        <f t="shared" si="4"/>
        <v>206667.57085504092</v>
      </c>
      <c r="K52" s="59">
        <f t="shared" si="2"/>
        <v>215930.4856355252</v>
      </c>
      <c r="L52" s="59">
        <f t="shared" si="3"/>
        <v>203500.84168002606</v>
      </c>
      <c r="N52" s="59">
        <v>25056.898015783499</v>
      </c>
      <c r="O52" s="59">
        <v>1701041.591010669</v>
      </c>
    </row>
    <row r="53" spans="1:15" ht="12" thickBot="1" x14ac:dyDescent="0.25">
      <c r="A53" s="49" t="s">
        <v>14</v>
      </c>
      <c r="B53" s="59">
        <f>PV!D18</f>
        <v>6102.4188736671613</v>
      </c>
      <c r="C53" s="59">
        <f>TX!D18</f>
        <v>5910.067505293021</v>
      </c>
      <c r="D53" s="59">
        <f>AUX!D18</f>
        <v>11964.430137629619</v>
      </c>
      <c r="E53" s="59">
        <f>IND!D18</f>
        <v>48158.690334019666</v>
      </c>
      <c r="F53" s="59">
        <f>'R+C'!D18</f>
        <v>154809.65753842823</v>
      </c>
      <c r="G53" s="59">
        <f>SNSG!D18</f>
        <v>3166.7291750148688</v>
      </c>
      <c r="H53" s="59">
        <f>EE!D18</f>
        <v>10463.884177930191</v>
      </c>
      <c r="I53" s="59">
        <f t="shared" si="0"/>
        <v>220842.84551537054</v>
      </c>
      <c r="J53" s="59">
        <f t="shared" si="4"/>
        <v>208878.41537774092</v>
      </c>
      <c r="K53" s="59">
        <f t="shared" si="2"/>
        <v>217676.11634035569</v>
      </c>
      <c r="L53" s="59">
        <f t="shared" si="3"/>
        <v>205711.68620272606</v>
      </c>
      <c r="N53" s="59">
        <v>25437.827762452998</v>
      </c>
      <c r="O53" s="59">
        <v>1746932.5730171478</v>
      </c>
    </row>
    <row r="54" spans="1:15" ht="12" thickBot="1" x14ac:dyDescent="0.25">
      <c r="A54" s="49" t="s">
        <v>15</v>
      </c>
      <c r="B54" s="59">
        <f>PV!D19</f>
        <v>6795.3776951261652</v>
      </c>
      <c r="C54" s="59">
        <f>TX!D19</f>
        <v>5977.7001547467353</v>
      </c>
      <c r="D54" s="59">
        <f>AUX!D19</f>
        <v>12110.663459996669</v>
      </c>
      <c r="E54" s="59">
        <f>IND!D19</f>
        <v>48412.664667319419</v>
      </c>
      <c r="F54" s="59">
        <f>'R+C'!D19</f>
        <v>156699.68711124398</v>
      </c>
      <c r="G54" s="59">
        <f>SNSG!D19</f>
        <v>3166.7291750148688</v>
      </c>
      <c r="H54" s="59">
        <f>EE!D19</f>
        <v>11029.676864221354</v>
      </c>
      <c r="I54" s="59">
        <f t="shared" si="0"/>
        <v>223200.7153933068</v>
      </c>
      <c r="J54" s="59">
        <f t="shared" si="4"/>
        <v>211090.05193331014</v>
      </c>
      <c r="K54" s="59">
        <f t="shared" si="2"/>
        <v>220033.98621829195</v>
      </c>
      <c r="L54" s="59">
        <f t="shared" si="3"/>
        <v>207923.32275829528</v>
      </c>
      <c r="N54" s="59">
        <v>25821.352943044498</v>
      </c>
      <c r="O54" s="59">
        <v>1792886.0793528829</v>
      </c>
    </row>
    <row r="55" spans="1:15" ht="12" thickBot="1" x14ac:dyDescent="0.25">
      <c r="A55" s="49" t="s">
        <v>16</v>
      </c>
      <c r="B55" s="59">
        <f>PV!D20</f>
        <v>7433.1922799956046</v>
      </c>
      <c r="C55" s="59">
        <f>TX!D20</f>
        <v>6024.5275131304952</v>
      </c>
      <c r="D55" s="59">
        <f>AUX!D20</f>
        <v>12211.703353573226</v>
      </c>
      <c r="E55" s="59">
        <f>IND!D20</f>
        <v>48363.619096001821</v>
      </c>
      <c r="F55" s="59">
        <f>'R+C'!D20</f>
        <v>158280.38544599051</v>
      </c>
      <c r="G55" s="59">
        <f>SNSG!D20</f>
        <v>3166.7291750148688</v>
      </c>
      <c r="H55" s="59">
        <f>EE!D20</f>
        <v>11357.56053552748</v>
      </c>
      <c r="I55" s="59">
        <f t="shared" si="0"/>
        <v>224880.23540869605</v>
      </c>
      <c r="J55" s="59">
        <f t="shared" si="4"/>
        <v>212668.53205512284</v>
      </c>
      <c r="K55" s="59">
        <f t="shared" si="2"/>
        <v>221713.5062336812</v>
      </c>
      <c r="L55" s="59">
        <f t="shared" si="3"/>
        <v>209501.80288010798</v>
      </c>
      <c r="N55" s="59">
        <v>26154.70522935925</v>
      </c>
      <c r="O55" s="59">
        <v>1829662.223935659</v>
      </c>
    </row>
    <row r="56" spans="1:15" ht="12" thickBot="1" x14ac:dyDescent="0.25">
      <c r="A56" s="49" t="s">
        <v>17</v>
      </c>
      <c r="B56" s="59">
        <f>PV!D21</f>
        <v>8096.5821835502593</v>
      </c>
      <c r="C56" s="59">
        <f>TX!D21</f>
        <v>6053.117064384267</v>
      </c>
      <c r="D56" s="59">
        <f>AUX!D21</f>
        <v>12273.954941600718</v>
      </c>
      <c r="E56" s="59">
        <f>IND!D21</f>
        <v>48425.84542897714</v>
      </c>
      <c r="F56" s="59">
        <f>'R+C'!D21</f>
        <v>159117.35940772085</v>
      </c>
      <c r="G56" s="59">
        <f>SNSG!D21</f>
        <v>3166.7291750148688</v>
      </c>
      <c r="H56" s="59">
        <f>EE!D21</f>
        <v>11873.638381747607</v>
      </c>
      <c r="I56" s="59">
        <f t="shared" si="0"/>
        <v>225870.27684268297</v>
      </c>
      <c r="J56" s="59">
        <f t="shared" si="4"/>
        <v>213596.32190108226</v>
      </c>
      <c r="K56" s="59">
        <f t="shared" si="2"/>
        <v>222703.54766766811</v>
      </c>
      <c r="L56" s="59">
        <f t="shared" si="3"/>
        <v>210429.59272606741</v>
      </c>
      <c r="N56" s="59">
        <v>26411.607996386752</v>
      </c>
      <c r="O56" s="59">
        <v>1855849.242809131</v>
      </c>
    </row>
    <row r="57" spans="1:15" x14ac:dyDescent="0.2">
      <c r="B57" s="59"/>
      <c r="C57" s="59"/>
      <c r="D57" s="59"/>
      <c r="E57" s="59"/>
      <c r="F57" s="59"/>
      <c r="G57" s="59"/>
      <c r="H57" s="59"/>
      <c r="I57" s="59"/>
      <c r="J57" s="59"/>
      <c r="K57" s="59"/>
      <c r="L57" s="59"/>
      <c r="N57" s="59"/>
      <c r="O57" s="59"/>
    </row>
    <row r="58" spans="1:15" x14ac:dyDescent="0.2">
      <c r="A58" s="57" t="s">
        <v>86</v>
      </c>
      <c r="B58" s="57"/>
      <c r="C58" s="57"/>
      <c r="D58" s="57"/>
      <c r="E58" s="57"/>
      <c r="F58" s="57"/>
      <c r="G58" s="57"/>
      <c r="H58" s="57"/>
      <c r="I58" s="57"/>
      <c r="J58" s="57"/>
      <c r="K58" s="57"/>
      <c r="L58" s="57"/>
      <c r="N58" s="57"/>
      <c r="O58" s="57"/>
    </row>
    <row r="59" spans="1:15" ht="24.75" thickBot="1" x14ac:dyDescent="0.25">
      <c r="A59" s="62" t="s">
        <v>64</v>
      </c>
      <c r="B59" s="63">
        <f>(B46/B42)^(1/4)-1</f>
        <v>2.3000113013801813</v>
      </c>
      <c r="C59" s="63">
        <f t="shared" ref="C59:N59" si="5">(C46/C42)^(1/4)-1</f>
        <v>9.1183363210323165E-4</v>
      </c>
      <c r="D59" s="63">
        <f t="shared" si="5"/>
        <v>-2.8731488982900233E-2</v>
      </c>
      <c r="E59" s="63">
        <f t="shared" si="5"/>
        <v>-1.395537201709196E-2</v>
      </c>
      <c r="F59" s="63">
        <f>(F46/F42)^(1/4)-1</f>
        <v>-1.0242285784530125E-2</v>
      </c>
      <c r="G59" s="63">
        <f t="shared" si="5"/>
        <v>8.51145975654366E-2</v>
      </c>
      <c r="H59" s="63" t="s">
        <v>130</v>
      </c>
      <c r="I59" s="63">
        <f t="shared" si="5"/>
        <v>-1.1877004433223703E-2</v>
      </c>
      <c r="J59" s="63">
        <f t="shared" si="5"/>
        <v>-1.0692587822296984E-2</v>
      </c>
      <c r="K59" s="63">
        <f t="shared" ref="K59:L59" si="6">(K46/K42)^(1/4)-1</f>
        <v>-1.3073285203857199E-2</v>
      </c>
      <c r="L59" s="63">
        <f t="shared" si="6"/>
        <v>-1.1958260867621973E-2</v>
      </c>
      <c r="M59" s="63"/>
      <c r="N59" s="63">
        <f t="shared" si="5"/>
        <v>1.4130124042843972E-2</v>
      </c>
      <c r="O59" s="63">
        <f>(O46/O42)^(1/4)-1</f>
        <v>2.5998528461659287E-2</v>
      </c>
    </row>
    <row r="60" spans="1:15" ht="24.75" thickBot="1" x14ac:dyDescent="0.25">
      <c r="A60" s="62" t="s">
        <v>77</v>
      </c>
      <c r="B60" s="63">
        <f>(B51/B47)^(1/4)-1</f>
        <v>0.1090956625560191</v>
      </c>
      <c r="C60" s="63">
        <f t="shared" ref="C60:O60" si="7">(C51/C47)^(1/4)-1</f>
        <v>2.153256021627814E-2</v>
      </c>
      <c r="D60" s="63">
        <f t="shared" si="7"/>
        <v>-8.1512523423866723E-3</v>
      </c>
      <c r="E60" s="63">
        <f t="shared" si="7"/>
        <v>4.9748570117828628E-2</v>
      </c>
      <c r="F60" s="63">
        <f>(F51/F47)^(1/4)-1</f>
        <v>9.43075814715022E-3</v>
      </c>
      <c r="G60" s="63">
        <f t="shared" si="7"/>
        <v>0</v>
      </c>
      <c r="H60" s="63">
        <f t="shared" si="7"/>
        <v>0.25521867498535089</v>
      </c>
      <c r="I60" s="63">
        <f t="shared" si="7"/>
        <v>1.6944127742711146E-2</v>
      </c>
      <c r="J60" s="63">
        <f t="shared" si="7"/>
        <v>1.8560851468786499E-2</v>
      </c>
      <c r="K60" s="63">
        <f t="shared" ref="K60:L60" si="8">(K51/K47)^(1/4)-1</f>
        <v>1.7206573388411917E-2</v>
      </c>
      <c r="L60" s="63">
        <f t="shared" si="8"/>
        <v>1.8867192110777919E-2</v>
      </c>
      <c r="M60" s="63"/>
      <c r="N60" s="63">
        <f t="shared" si="7"/>
        <v>1.542136737831834E-2</v>
      </c>
      <c r="O60" s="63">
        <f t="shared" si="7"/>
        <v>3.4455238560777257E-2</v>
      </c>
    </row>
    <row r="61" spans="1:15" ht="24" x14ac:dyDescent="0.2">
      <c r="A61" s="64" t="s">
        <v>76</v>
      </c>
      <c r="B61" s="63">
        <f>(B56/B52)^(1/4)-1</f>
        <v>0.10239515612198624</v>
      </c>
      <c r="C61" s="63">
        <f t="shared" ref="C61:O61" si="9">(C56/C52)^(1/4)-1</f>
        <v>8.8123687614392043E-3</v>
      </c>
      <c r="D61" s="63">
        <f t="shared" si="9"/>
        <v>-3.146222294481027E-3</v>
      </c>
      <c r="E61" s="63">
        <f t="shared" si="9"/>
        <v>2.0416615642462332E-3</v>
      </c>
      <c r="F61" s="63">
        <f>(F56/F52)^(1/4)-1</f>
        <v>1.0194668002023732E-2</v>
      </c>
      <c r="G61" s="63">
        <f t="shared" si="9"/>
        <v>0</v>
      </c>
      <c r="H61" s="63">
        <f t="shared" si="9"/>
        <v>6.4255914298742889E-2</v>
      </c>
      <c r="I61" s="63">
        <f t="shared" si="9"/>
        <v>7.640365680589678E-3</v>
      </c>
      <c r="J61" s="63">
        <f t="shared" si="9"/>
        <v>8.2781567377083753E-3</v>
      </c>
      <c r="K61" s="63">
        <f t="shared" ref="K61:L61" si="10">(K56/K52)^(1/4)-1</f>
        <v>7.751129236069243E-3</v>
      </c>
      <c r="L61" s="63">
        <f t="shared" si="10"/>
        <v>8.4053734228652921E-3</v>
      </c>
      <c r="M61" s="63"/>
      <c r="N61" s="63">
        <f t="shared" si="9"/>
        <v>1.3250634478743306E-2</v>
      </c>
      <c r="O61" s="63">
        <f t="shared" si="9"/>
        <v>2.2014224543292604E-2</v>
      </c>
    </row>
    <row r="62" spans="1:15" ht="24" x14ac:dyDescent="0.2">
      <c r="A62" s="65" t="s">
        <v>75</v>
      </c>
      <c r="B62" s="63">
        <f>(B56/B47)^(1/9)-1</f>
        <v>0.10634101334925572</v>
      </c>
      <c r="C62" s="63">
        <f t="shared" ref="C62:O62" si="11">(C56/C47)^(1/9)-1</f>
        <v>1.4818411495345352E-2</v>
      </c>
      <c r="D62" s="63">
        <f t="shared" si="11"/>
        <v>-3.9396038370206332E-3</v>
      </c>
      <c r="E62" s="63">
        <f t="shared" si="11"/>
        <v>2.2868112161676724E-2</v>
      </c>
      <c r="F62" s="63">
        <f>(F56/F47)^(1/9)-1</f>
        <v>1.0408971746131757E-2</v>
      </c>
      <c r="G62" s="63">
        <f t="shared" si="11"/>
        <v>0</v>
      </c>
      <c r="H62" s="63">
        <f t="shared" si="11"/>
        <v>0.15515918726150124</v>
      </c>
      <c r="I62" s="63">
        <f t="shared" si="11"/>
        <v>1.221626415747501E-2</v>
      </c>
      <c r="J62" s="63">
        <f t="shared" si="11"/>
        <v>1.3228315457279427E-2</v>
      </c>
      <c r="K62" s="63">
        <f t="shared" ref="K62:L62" si="12">(K56/K47)^(1/9)-1</f>
        <v>1.2401105289294501E-2</v>
      </c>
      <c r="L62" s="63">
        <f t="shared" si="12"/>
        <v>1.3441252619165622E-2</v>
      </c>
      <c r="M62" s="63"/>
      <c r="N62" s="63">
        <f t="shared" si="11"/>
        <v>1.4405770115126337E-2</v>
      </c>
      <c r="O62" s="63">
        <f t="shared" si="11"/>
        <v>2.8399376086944539E-2</v>
      </c>
    </row>
    <row r="63" spans="1:15" x14ac:dyDescent="0.2">
      <c r="A63" s="58" t="s">
        <v>110</v>
      </c>
    </row>
  </sheetData>
  <pageMargins left="0.70866141732283472" right="0.70866141732283472" top="0.74803149606299213" bottom="0.74803149606299213" header="0.31496062992125984" footer="0.31496062992125984"/>
  <pageSetup paperSize="8" scale="91"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X56"/>
  <sheetViews>
    <sheetView view="pageBreakPreview" topLeftCell="O1" zoomScale="70" zoomScaleNormal="70" zoomScaleSheetLayoutView="70" zoomScalePageLayoutView="30" workbookViewId="0">
      <selection activeCell="B50" sqref="B50"/>
    </sheetView>
  </sheetViews>
  <sheetFormatPr defaultRowHeight="12.75" x14ac:dyDescent="0.2"/>
  <cols>
    <col min="1" max="1" width="10.7109375" customWidth="1"/>
    <col min="2" max="2" width="10.85546875" customWidth="1"/>
    <col min="3" max="3" width="11.28515625" customWidth="1"/>
    <col min="4" max="4" width="11.140625" customWidth="1"/>
    <col min="5" max="5" width="10.140625" customWidth="1"/>
    <col min="6" max="6" width="12" style="18" hidden="1" customWidth="1"/>
    <col min="7" max="8" width="10.140625" style="18" hidden="1" customWidth="1"/>
  </cols>
  <sheetData>
    <row r="1" spans="1:24" s="1" customFormat="1" ht="21" customHeight="1" x14ac:dyDescent="0.2">
      <c r="A1" s="19" t="s">
        <v>91</v>
      </c>
      <c r="F1" s="19"/>
      <c r="G1" s="19"/>
      <c r="H1" s="19"/>
      <c r="X1" s="44"/>
    </row>
    <row r="2" spans="1:24" ht="13.5" thickBot="1" x14ac:dyDescent="0.25">
      <c r="A2" s="14"/>
      <c r="C2" s="84">
        <v>2013</v>
      </c>
      <c r="D2" s="84"/>
      <c r="E2" s="85"/>
      <c r="F2" s="86">
        <v>2012</v>
      </c>
      <c r="G2" s="84"/>
      <c r="H2" s="85"/>
      <c r="O2" s="18"/>
    </row>
    <row r="3" spans="1:24" ht="67.5" customHeight="1" thickTop="1" thickBot="1" x14ac:dyDescent="0.25">
      <c r="A3" s="5"/>
      <c r="B3" s="12" t="s">
        <v>0</v>
      </c>
      <c r="C3" s="39" t="s">
        <v>42</v>
      </c>
      <c r="D3" s="39" t="s">
        <v>31</v>
      </c>
      <c r="E3" s="12" t="s">
        <v>43</v>
      </c>
      <c r="F3" s="46" t="s">
        <v>42</v>
      </c>
      <c r="G3" s="46" t="s">
        <v>31</v>
      </c>
      <c r="H3" s="46" t="s">
        <v>43</v>
      </c>
      <c r="N3" s="32"/>
      <c r="P3" s="32"/>
      <c r="Q3" s="32"/>
      <c r="R3" s="32"/>
      <c r="S3" s="32"/>
      <c r="T3" s="32"/>
      <c r="U3" s="32"/>
    </row>
    <row r="4" spans="1:24" ht="14.25" customHeight="1" thickTop="1" thickBot="1" x14ac:dyDescent="0.25">
      <c r="A4" s="3" t="s">
        <v>1</v>
      </c>
      <c r="B4" s="37">
        <v>190724.02563535745</v>
      </c>
      <c r="C4" s="37"/>
      <c r="D4" s="37"/>
      <c r="E4" s="37"/>
      <c r="F4" s="17"/>
      <c r="G4" s="17"/>
      <c r="H4" s="17"/>
      <c r="N4" s="33"/>
      <c r="O4" s="33"/>
      <c r="P4" s="33"/>
    </row>
    <row r="5" spans="1:24" ht="13.5" customHeight="1" thickBot="1" x14ac:dyDescent="0.25">
      <c r="A5" s="3" t="s">
        <v>2</v>
      </c>
      <c r="B5" s="37">
        <v>193976.4363254098</v>
      </c>
      <c r="C5" s="37"/>
      <c r="D5" s="37"/>
      <c r="E5" s="37"/>
      <c r="F5" s="17"/>
      <c r="G5" s="17"/>
      <c r="H5" s="17"/>
      <c r="N5" s="33"/>
      <c r="O5" s="33"/>
      <c r="P5" s="33"/>
    </row>
    <row r="6" spans="1:24" ht="13.5" customHeight="1" thickBot="1" x14ac:dyDescent="0.25">
      <c r="A6" s="3" t="s">
        <v>3</v>
      </c>
      <c r="B6" s="37">
        <v>195316.67464027036</v>
      </c>
      <c r="C6" s="37"/>
      <c r="D6" s="37"/>
      <c r="E6" s="37"/>
      <c r="F6" s="17"/>
      <c r="G6" s="17"/>
      <c r="H6" s="17"/>
      <c r="N6" s="33"/>
      <c r="O6" s="33"/>
      <c r="P6" s="33"/>
    </row>
    <row r="7" spans="1:24" ht="13.5" thickBot="1" x14ac:dyDescent="0.25">
      <c r="A7" s="3" t="s">
        <v>4</v>
      </c>
      <c r="B7" s="37">
        <v>197197.99320384054</v>
      </c>
      <c r="C7" s="37"/>
      <c r="D7" s="37"/>
      <c r="E7" s="37"/>
      <c r="F7" s="17"/>
      <c r="G7" s="17"/>
      <c r="H7" s="17"/>
      <c r="P7" s="32"/>
    </row>
    <row r="8" spans="1:24" ht="13.5" thickBot="1" x14ac:dyDescent="0.25">
      <c r="A8" s="3" t="s">
        <v>5</v>
      </c>
      <c r="B8" s="37">
        <v>197699.69910735197</v>
      </c>
      <c r="C8" s="37"/>
      <c r="D8" s="37"/>
      <c r="E8" s="37"/>
      <c r="F8" s="17"/>
      <c r="G8" s="17"/>
      <c r="H8" s="17"/>
      <c r="P8" s="32"/>
    </row>
    <row r="9" spans="1:24" ht="13.5" thickBot="1" x14ac:dyDescent="0.25">
      <c r="A9" s="3" t="s">
        <v>6</v>
      </c>
      <c r="B9" s="37">
        <v>195596.23568011276</v>
      </c>
      <c r="C9" s="37"/>
      <c r="D9" s="37"/>
      <c r="E9" s="37"/>
      <c r="F9" s="17"/>
      <c r="G9" s="17"/>
      <c r="H9" s="17"/>
      <c r="P9" s="32"/>
    </row>
    <row r="10" spans="1:24" ht="13.5" thickBot="1" x14ac:dyDescent="0.25">
      <c r="A10" s="21" t="s">
        <v>33</v>
      </c>
      <c r="B10" s="37">
        <v>191967.80645824768</v>
      </c>
      <c r="C10" s="37"/>
      <c r="D10" s="37"/>
      <c r="E10" s="37"/>
      <c r="F10" s="17"/>
      <c r="G10" s="17"/>
      <c r="H10" s="17"/>
      <c r="P10" s="32"/>
    </row>
    <row r="11" spans="1:24" ht="23.25" thickBot="1" x14ac:dyDescent="0.25">
      <c r="A11" s="21" t="s">
        <v>41</v>
      </c>
      <c r="B11" s="37">
        <v>188898.07961784562</v>
      </c>
      <c r="C11" s="37"/>
      <c r="D11" s="37"/>
      <c r="E11" s="37"/>
      <c r="F11" s="17">
        <v>188017.64306733821</v>
      </c>
      <c r="G11" s="17">
        <v>0</v>
      </c>
      <c r="H11" s="17" t="s">
        <v>7</v>
      </c>
      <c r="P11" s="32"/>
    </row>
    <row r="12" spans="1:24" ht="13.5" thickBot="1" x14ac:dyDescent="0.25">
      <c r="A12" s="3" t="s">
        <v>8</v>
      </c>
      <c r="B12" s="37"/>
      <c r="C12" s="37">
        <v>192246.84338488197</v>
      </c>
      <c r="D12" s="37">
        <v>189770.15313493164</v>
      </c>
      <c r="E12" s="37">
        <v>185588.29530465711</v>
      </c>
      <c r="F12" s="17">
        <v>189724.67176097404</v>
      </c>
      <c r="G12" s="17">
        <v>0</v>
      </c>
      <c r="H12" s="17" t="s">
        <v>8</v>
      </c>
      <c r="P12" s="32"/>
    </row>
    <row r="13" spans="1:24" ht="13.5" thickBot="1" x14ac:dyDescent="0.25">
      <c r="A13" s="3" t="s">
        <v>9</v>
      </c>
      <c r="B13" s="37"/>
      <c r="C13" s="37">
        <v>199105.78817836696</v>
      </c>
      <c r="D13" s="37">
        <v>195549.86674065937</v>
      </c>
      <c r="E13" s="37">
        <v>188190.4692997298</v>
      </c>
      <c r="F13" s="17">
        <v>192204.65897359562</v>
      </c>
      <c r="G13" s="17">
        <v>0</v>
      </c>
      <c r="H13" s="17" t="s">
        <v>9</v>
      </c>
      <c r="P13" s="32"/>
    </row>
    <row r="14" spans="1:24" ht="13.5" thickBot="1" x14ac:dyDescent="0.25">
      <c r="A14" s="3" t="s">
        <v>10</v>
      </c>
      <c r="B14" s="37"/>
      <c r="C14" s="37">
        <v>204035.71211673395</v>
      </c>
      <c r="D14" s="37">
        <v>199727.20018482313</v>
      </c>
      <c r="E14" s="37">
        <v>191158.10923335256</v>
      </c>
      <c r="F14" s="17">
        <v>195497.93570406397</v>
      </c>
      <c r="G14" s="17">
        <v>0</v>
      </c>
      <c r="H14" s="17" t="s">
        <v>10</v>
      </c>
      <c r="P14" s="32"/>
    </row>
    <row r="15" spans="1:24" ht="13.5" thickBot="1" x14ac:dyDescent="0.25">
      <c r="A15" s="3" t="s">
        <v>11</v>
      </c>
      <c r="B15" s="37"/>
      <c r="C15" s="37">
        <v>208401.01527750058</v>
      </c>
      <c r="D15" s="37">
        <v>202462.98472699345</v>
      </c>
      <c r="E15" s="37">
        <v>192652.39687427806</v>
      </c>
      <c r="F15" s="17">
        <v>197871.79193342011</v>
      </c>
      <c r="G15" s="17">
        <v>0</v>
      </c>
      <c r="H15" s="17" t="s">
        <v>11</v>
      </c>
      <c r="P15" s="32"/>
    </row>
    <row r="16" spans="1:24" ht="13.5" thickBot="1" x14ac:dyDescent="0.25">
      <c r="A16" s="3" t="s">
        <v>12</v>
      </c>
      <c r="B16" s="37"/>
      <c r="C16" s="37">
        <v>211066.71053730167</v>
      </c>
      <c r="D16" s="37">
        <v>204256.47279211433</v>
      </c>
      <c r="E16" s="37">
        <v>193782.16972049681</v>
      </c>
      <c r="F16" s="17">
        <v>200170.32445126417</v>
      </c>
      <c r="G16" s="17">
        <v>0</v>
      </c>
      <c r="H16" s="17" t="s">
        <v>12</v>
      </c>
      <c r="P16" s="32"/>
    </row>
    <row r="17" spans="1:21" ht="13.5" thickBot="1" x14ac:dyDescent="0.25">
      <c r="A17" s="3" t="s">
        <v>13</v>
      </c>
      <c r="B17" s="37"/>
      <c r="C17" s="37">
        <v>214216.85057326258</v>
      </c>
      <c r="D17" s="37">
        <v>206667.57085504092</v>
      </c>
      <c r="E17" s="37">
        <v>195367.22956616918</v>
      </c>
      <c r="F17" s="17">
        <v>200641.49370378046</v>
      </c>
      <c r="G17" s="17">
        <v>0</v>
      </c>
      <c r="H17" s="17" t="s">
        <v>13</v>
      </c>
      <c r="P17" s="32"/>
    </row>
    <row r="18" spans="1:21" ht="13.5" thickBot="1" x14ac:dyDescent="0.25">
      <c r="A18" s="3" t="s">
        <v>14</v>
      </c>
      <c r="B18" s="37"/>
      <c r="C18" s="37">
        <v>216586.91326533316</v>
      </c>
      <c r="D18" s="37">
        <v>208878.41537774095</v>
      </c>
      <c r="E18" s="37">
        <v>196599.76359928676</v>
      </c>
      <c r="F18" s="17">
        <v>201099.13576771066</v>
      </c>
      <c r="G18" s="17">
        <v>0</v>
      </c>
      <c r="H18" s="17" t="s">
        <v>14</v>
      </c>
      <c r="P18" s="32"/>
    </row>
    <row r="19" spans="1:21" ht="13.5" thickBot="1" x14ac:dyDescent="0.25">
      <c r="A19" s="3" t="s">
        <v>15</v>
      </c>
      <c r="B19" s="37"/>
      <c r="C19" s="37">
        <v>219026.31402629853</v>
      </c>
      <c r="D19" s="37">
        <v>211090.05193331017</v>
      </c>
      <c r="E19" s="37">
        <v>197733.88346143981</v>
      </c>
      <c r="F19" s="17">
        <v>202515.99898560817</v>
      </c>
      <c r="G19" s="17">
        <v>0</v>
      </c>
      <c r="H19" s="17" t="s">
        <v>15</v>
      </c>
      <c r="P19" s="32"/>
    </row>
    <row r="20" spans="1:21" ht="13.5" thickBot="1" x14ac:dyDescent="0.25">
      <c r="A20" s="3" t="s">
        <v>16</v>
      </c>
      <c r="B20" s="37"/>
      <c r="C20" s="37">
        <v>221145.44759123836</v>
      </c>
      <c r="D20" s="37">
        <v>212668.53205512284</v>
      </c>
      <c r="E20" s="37">
        <v>198437.49447188864</v>
      </c>
      <c r="F20" s="17">
        <v>203193.53746049295</v>
      </c>
      <c r="G20" s="17">
        <v>0</v>
      </c>
      <c r="H20" s="17" t="s">
        <v>16</v>
      </c>
      <c r="P20" s="32"/>
    </row>
    <row r="21" spans="1:21" ht="13.5" thickBot="1" x14ac:dyDescent="0.25">
      <c r="A21" s="3" t="s">
        <v>17</v>
      </c>
      <c r="B21" s="37"/>
      <c r="C21" s="37">
        <v>222723.23382392383</v>
      </c>
      <c r="D21" s="37">
        <v>213596.32190108224</v>
      </c>
      <c r="E21" s="37">
        <v>198578.83586364036</v>
      </c>
      <c r="F21" s="17">
        <v>203389.96199412149</v>
      </c>
      <c r="G21" s="17">
        <v>0</v>
      </c>
      <c r="H21" s="17" t="s">
        <v>17</v>
      </c>
      <c r="P21" s="32"/>
    </row>
    <row r="22" spans="1:21" ht="13.5" thickBot="1" x14ac:dyDescent="0.25">
      <c r="A22" s="3" t="s">
        <v>18</v>
      </c>
      <c r="B22" s="37"/>
      <c r="C22" s="37">
        <v>224625.02402396486</v>
      </c>
      <c r="D22" s="37">
        <v>214849.10208512796</v>
      </c>
      <c r="E22" s="37">
        <v>198925.6621238917</v>
      </c>
      <c r="F22" s="17">
        <v>203437.03486128183</v>
      </c>
      <c r="G22" s="17">
        <v>0</v>
      </c>
      <c r="H22" s="17" t="s">
        <v>18</v>
      </c>
      <c r="P22" s="32"/>
    </row>
    <row r="23" spans="1:21" ht="13.5" thickBot="1" x14ac:dyDescent="0.25">
      <c r="A23" s="3" t="s">
        <v>19</v>
      </c>
      <c r="B23" s="37"/>
      <c r="C23" s="37">
        <v>226610.68855343066</v>
      </c>
      <c r="D23" s="37">
        <v>216143.08557691352</v>
      </c>
      <c r="E23" s="37">
        <v>199155.8057159037</v>
      </c>
      <c r="F23" s="17">
        <v>204126.61758472162</v>
      </c>
      <c r="G23" s="17">
        <v>0</v>
      </c>
      <c r="H23" s="17" t="s">
        <v>19</v>
      </c>
      <c r="P23" s="32"/>
    </row>
    <row r="24" spans="1:21" ht="13.5" thickBot="1" x14ac:dyDescent="0.25">
      <c r="A24" s="3" t="s">
        <v>20</v>
      </c>
      <c r="B24" s="37"/>
      <c r="C24" s="37">
        <v>228530.50134366465</v>
      </c>
      <c r="D24" s="37">
        <v>217771.9525440596</v>
      </c>
      <c r="E24" s="37">
        <v>199403.40056562639</v>
      </c>
      <c r="F24" s="17">
        <v>204825.24059869113</v>
      </c>
      <c r="G24" s="17">
        <v>0</v>
      </c>
      <c r="H24" s="17" t="s">
        <v>20</v>
      </c>
      <c r="P24" s="32"/>
    </row>
    <row r="25" spans="1:21" ht="13.5" thickBot="1" x14ac:dyDescent="0.25">
      <c r="A25" s="3" t="s">
        <v>21</v>
      </c>
      <c r="B25" s="37"/>
      <c r="C25" s="37">
        <v>230715.51611383556</v>
      </c>
      <c r="D25" s="37">
        <v>219573.40402652088</v>
      </c>
      <c r="E25" s="37">
        <v>200118.8685793207</v>
      </c>
      <c r="F25" s="17">
        <v>205666.82415315416</v>
      </c>
      <c r="G25" s="17">
        <v>0</v>
      </c>
      <c r="H25" s="17" t="s">
        <v>21</v>
      </c>
      <c r="P25" s="32"/>
    </row>
    <row r="26" spans="1:21" ht="13.5" thickBot="1" x14ac:dyDescent="0.25">
      <c r="A26" s="3" t="s">
        <v>22</v>
      </c>
      <c r="B26" s="37"/>
      <c r="C26" s="37">
        <v>232598.16254997544</v>
      </c>
      <c r="D26" s="37">
        <v>220937.97466497865</v>
      </c>
      <c r="E26" s="37">
        <v>200564.48298246841</v>
      </c>
      <c r="F26" s="17">
        <v>206502.24716910248</v>
      </c>
      <c r="G26" s="17">
        <v>0</v>
      </c>
      <c r="H26" s="17" t="s">
        <v>22</v>
      </c>
      <c r="P26" s="32"/>
    </row>
    <row r="27" spans="1:21" ht="13.5" thickBot="1" x14ac:dyDescent="0.25">
      <c r="A27" s="3" t="s">
        <v>23</v>
      </c>
      <c r="B27" s="37"/>
      <c r="C27" s="37">
        <v>234611.31847264851</v>
      </c>
      <c r="D27" s="37">
        <v>222389.12161191407</v>
      </c>
      <c r="E27" s="37">
        <v>201164.81702943856</v>
      </c>
      <c r="F27" s="17">
        <v>207051.70989530714</v>
      </c>
      <c r="G27" s="17">
        <v>0</v>
      </c>
      <c r="H27" s="17" t="s">
        <v>23</v>
      </c>
      <c r="P27" s="32"/>
    </row>
    <row r="28" spans="1:21" ht="13.5" thickBot="1" x14ac:dyDescent="0.25">
      <c r="A28" s="3" t="s">
        <v>24</v>
      </c>
      <c r="B28" s="37"/>
      <c r="C28" s="37">
        <v>236921.74609156352</v>
      </c>
      <c r="D28" s="37">
        <v>224110.51572658969</v>
      </c>
      <c r="E28" s="37">
        <v>202047.90175833378</v>
      </c>
      <c r="F28" s="17">
        <v>207360.72358160623</v>
      </c>
      <c r="G28" s="17">
        <v>0</v>
      </c>
      <c r="H28" s="17" t="s">
        <v>24</v>
      </c>
      <c r="P28" s="32"/>
    </row>
    <row r="29" spans="1:21" ht="13.5" thickBot="1" x14ac:dyDescent="0.25">
      <c r="A29" s="3" t="s">
        <v>25</v>
      </c>
      <c r="B29" s="37"/>
      <c r="C29" s="37">
        <v>239105.85846397106</v>
      </c>
      <c r="D29" s="37">
        <v>225709.57073312777</v>
      </c>
      <c r="E29" s="37">
        <v>202754.55581765418</v>
      </c>
      <c r="F29" s="17">
        <v>207615.73266050615</v>
      </c>
      <c r="G29" s="17">
        <v>0</v>
      </c>
      <c r="H29" s="17" t="s">
        <v>25</v>
      </c>
      <c r="P29" s="32"/>
    </row>
    <row r="30" spans="1:21" ht="13.5" thickBot="1" x14ac:dyDescent="0.25">
      <c r="A30" s="3" t="s">
        <v>26</v>
      </c>
      <c r="B30" s="37"/>
      <c r="C30" s="37">
        <v>241279.25695918314</v>
      </c>
      <c r="D30" s="37">
        <v>227171.0493523679</v>
      </c>
      <c r="E30" s="37">
        <v>203445.78600562387</v>
      </c>
      <c r="F30" s="17">
        <v>207886.33532232992</v>
      </c>
      <c r="G30" s="17">
        <v>0</v>
      </c>
      <c r="H30" s="17" t="s">
        <v>26</v>
      </c>
      <c r="P30" s="32"/>
    </row>
    <row r="31" spans="1:21" s="18" customFormat="1" ht="13.5" thickBot="1" x14ac:dyDescent="0.25">
      <c r="A31" s="21" t="s">
        <v>53</v>
      </c>
      <c r="B31" s="48"/>
      <c r="C31" s="37">
        <v>243247.1998852448</v>
      </c>
      <c r="D31" s="37">
        <v>228410.50220281436</v>
      </c>
      <c r="E31" s="37">
        <v>203938.29378888459</v>
      </c>
      <c r="F31" s="17"/>
      <c r="G31" s="17"/>
      <c r="H31" s="17"/>
      <c r="P31" s="32"/>
    </row>
    <row r="32" spans="1:21" x14ac:dyDescent="0.2">
      <c r="P32" s="32"/>
      <c r="Q32" s="32"/>
      <c r="R32" s="32"/>
      <c r="S32" s="32"/>
      <c r="T32" s="32"/>
      <c r="U32" s="32"/>
    </row>
    <row r="33" spans="1:5" ht="45.75" thickBot="1" x14ac:dyDescent="0.25">
      <c r="A33" s="56" t="s">
        <v>89</v>
      </c>
      <c r="B33" s="56" t="s">
        <v>0</v>
      </c>
      <c r="C33" s="56" t="s">
        <v>42</v>
      </c>
      <c r="D33" s="56" t="s">
        <v>31</v>
      </c>
      <c r="E33" s="56" t="s">
        <v>43</v>
      </c>
    </row>
    <row r="34" spans="1:5" ht="24" thickTop="1" thickBot="1" x14ac:dyDescent="0.25">
      <c r="A34" s="21" t="s">
        <v>64</v>
      </c>
      <c r="B34" s="67">
        <f>(B11/B7)^(1/4)-1</f>
        <v>-1.0692587822296984E-2</v>
      </c>
      <c r="C34" s="67"/>
      <c r="D34" s="67"/>
      <c r="E34" s="67"/>
    </row>
    <row r="35" spans="1:5" ht="23.25" thickBot="1" x14ac:dyDescent="0.25">
      <c r="A35" s="21" t="s">
        <v>77</v>
      </c>
      <c r="B35" s="67"/>
      <c r="C35" s="67">
        <f>(C16/C12)^(1/4)-1</f>
        <v>2.3623224992630476E-2</v>
      </c>
      <c r="D35" s="67">
        <f t="shared" ref="D35:E35" si="0">(D16/D12)^(1/4)-1</f>
        <v>1.8560851468786277E-2</v>
      </c>
      <c r="E35" s="67">
        <f t="shared" si="0"/>
        <v>1.0859525570726669E-2</v>
      </c>
    </row>
    <row r="36" spans="1:5" ht="23.25" thickBot="1" x14ac:dyDescent="0.25">
      <c r="A36" s="21" t="s">
        <v>76</v>
      </c>
      <c r="B36" s="67"/>
      <c r="C36" s="67">
        <f>(C21/C17)^(1/4)-1</f>
        <v>9.7828104618822298E-3</v>
      </c>
      <c r="D36" s="67">
        <f t="shared" ref="D36:E36" si="1">(D21/D17)^(1/4)-1</f>
        <v>8.2781567377083753E-3</v>
      </c>
      <c r="E36" s="67">
        <f t="shared" si="1"/>
        <v>4.0846101804914436E-3</v>
      </c>
    </row>
    <row r="37" spans="1:5" ht="23.25" thickBot="1" x14ac:dyDescent="0.25">
      <c r="A37" s="21" t="s">
        <v>75</v>
      </c>
      <c r="B37" s="67"/>
      <c r="C37" s="67">
        <f>(C21/C12)^(1/9)-1</f>
        <v>1.6484359689007855E-2</v>
      </c>
      <c r="D37" s="67">
        <f t="shared" ref="D37:E37" si="2">(D21/D12)^(1/9)-1</f>
        <v>1.3228315457279427E-2</v>
      </c>
      <c r="E37" s="67">
        <f t="shared" si="2"/>
        <v>7.5455950483058754E-3</v>
      </c>
    </row>
    <row r="38" spans="1:5" x14ac:dyDescent="0.2">
      <c r="A38" s="18"/>
      <c r="B38" s="18"/>
      <c r="C38" s="18"/>
      <c r="D38" s="18"/>
      <c r="E38" s="18"/>
    </row>
    <row r="39" spans="1:5" x14ac:dyDescent="0.2">
      <c r="A39" s="18"/>
      <c r="B39" s="18"/>
      <c r="C39" s="18"/>
      <c r="D39" s="18"/>
      <c r="E39" s="18"/>
    </row>
    <row r="40" spans="1:5" x14ac:dyDescent="0.2">
      <c r="A40" s="69"/>
      <c r="B40" s="69"/>
      <c r="C40" s="69"/>
      <c r="D40" s="18"/>
    </row>
    <row r="41" spans="1:5" x14ac:dyDescent="0.2">
      <c r="A41" s="69"/>
      <c r="B41" s="69"/>
      <c r="C41" s="69"/>
      <c r="D41" s="18"/>
    </row>
    <row r="42" spans="1:5" x14ac:dyDescent="0.2">
      <c r="A42" s="69"/>
      <c r="B42" s="69"/>
      <c r="C42" s="69"/>
      <c r="D42" s="18"/>
    </row>
    <row r="43" spans="1:5" x14ac:dyDescent="0.2">
      <c r="A43" s="69"/>
      <c r="B43" s="69"/>
      <c r="C43" s="69"/>
      <c r="D43" s="18"/>
    </row>
    <row r="44" spans="1:5" x14ac:dyDescent="0.2">
      <c r="A44" s="18"/>
      <c r="B44" s="18"/>
      <c r="C44" s="18"/>
      <c r="D44" s="18"/>
    </row>
    <row r="45" spans="1:5" x14ac:dyDescent="0.2">
      <c r="A45" s="68"/>
      <c r="B45" s="69"/>
      <c r="C45" s="69"/>
      <c r="D45" s="69"/>
    </row>
    <row r="46" spans="1:5" x14ac:dyDescent="0.2">
      <c r="A46" s="69"/>
      <c r="B46" s="69"/>
      <c r="C46" s="69"/>
      <c r="D46" s="69"/>
    </row>
    <row r="47" spans="1:5" x14ac:dyDescent="0.2">
      <c r="A47" s="70"/>
      <c r="B47" s="70"/>
      <c r="C47" s="70"/>
      <c r="D47" s="70"/>
    </row>
    <row r="48" spans="1:5" s="18" customFormat="1" x14ac:dyDescent="0.2">
      <c r="A48" s="71"/>
      <c r="B48" s="72"/>
      <c r="C48" s="72"/>
      <c r="D48" s="72"/>
    </row>
    <row r="49" spans="1:4" s="18" customFormat="1" x14ac:dyDescent="0.2">
      <c r="A49" s="71"/>
      <c r="B49" s="73"/>
      <c r="C49" s="72"/>
      <c r="D49" s="73"/>
    </row>
    <row r="50" spans="1:4" s="18" customFormat="1" x14ac:dyDescent="0.2">
      <c r="A50" s="71"/>
      <c r="B50" s="72"/>
      <c r="C50" s="72"/>
      <c r="D50" s="72"/>
    </row>
    <row r="51" spans="1:4" s="18" customFormat="1" x14ac:dyDescent="0.2">
      <c r="A51" s="71"/>
      <c r="B51" s="72"/>
      <c r="C51" s="72"/>
      <c r="D51" s="72"/>
    </row>
    <row r="52" spans="1:4" s="18" customFormat="1" x14ac:dyDescent="0.2"/>
    <row r="53" spans="1:4" s="18" customFormat="1" x14ac:dyDescent="0.2"/>
    <row r="54" spans="1:4" s="18" customFormat="1" x14ac:dyDescent="0.2"/>
    <row r="55" spans="1:4" s="18" customFormat="1" x14ac:dyDescent="0.2"/>
    <row r="56" spans="1:4" ht="15" customHeight="1" x14ac:dyDescent="0.2"/>
  </sheetData>
  <mergeCells count="2">
    <mergeCell ref="C2:E2"/>
    <mergeCell ref="F2:H2"/>
  </mergeCells>
  <pageMargins left="0.70866141732283472" right="0.70866141732283472" top="0.74803149606299213" bottom="0.74803149606299213" header="0.31496062992125984" footer="0.31496062992125984"/>
  <pageSetup paperSize="8" scale="74" orientation="landscape" r:id="rId1"/>
  <headerFooter>
    <oddHeader>&amp;C2013 National Electricity Forecasting Report</oddHeader>
    <oddFooter>&amp;L© 2013 Australian Energy Market Operator&amp;R&amp;P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49"/>
  <sheetViews>
    <sheetView view="pageBreakPreview" zoomScale="85" zoomScaleNormal="70" zoomScaleSheetLayoutView="85" zoomScalePageLayoutView="30" workbookViewId="0">
      <selection activeCell="D43" sqref="D43"/>
    </sheetView>
  </sheetViews>
  <sheetFormatPr defaultRowHeight="12.75" x14ac:dyDescent="0.2"/>
  <cols>
    <col min="1" max="1" width="10.7109375" style="18" customWidth="1"/>
    <col min="2" max="3" width="11" style="18" customWidth="1"/>
    <col min="4" max="4" width="11.7109375" style="18" customWidth="1"/>
    <col min="5" max="5" width="10.140625" style="18" customWidth="1"/>
    <col min="6" max="6" width="11.28515625" style="18" hidden="1" customWidth="1"/>
    <col min="7" max="8" width="10.140625" style="18" hidden="1" customWidth="1"/>
    <col min="9" max="16384" width="9.140625" style="18"/>
  </cols>
  <sheetData>
    <row r="1" spans="1:24" s="19" customFormat="1" ht="21" customHeight="1" x14ac:dyDescent="0.2">
      <c r="A1" s="19" t="s">
        <v>92</v>
      </c>
      <c r="X1" s="44"/>
    </row>
    <row r="2" spans="1:24" ht="13.5" thickBot="1" x14ac:dyDescent="0.25">
      <c r="A2" s="14"/>
      <c r="C2" s="84">
        <v>2013</v>
      </c>
      <c r="D2" s="84"/>
      <c r="E2" s="85"/>
      <c r="F2" s="86">
        <v>2012</v>
      </c>
      <c r="G2" s="84"/>
      <c r="H2" s="85"/>
    </row>
    <row r="3" spans="1:24" ht="76.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189628.23297385697</v>
      </c>
      <c r="C4" s="37"/>
      <c r="D4" s="37"/>
      <c r="E4" s="37"/>
      <c r="F4" s="17"/>
      <c r="G4" s="17"/>
      <c r="H4" s="17"/>
      <c r="N4" s="33"/>
      <c r="O4" s="33"/>
      <c r="P4" s="33"/>
    </row>
    <row r="5" spans="1:24" ht="13.5" customHeight="1" thickBot="1" x14ac:dyDescent="0.25">
      <c r="A5" s="21" t="s">
        <v>2</v>
      </c>
      <c r="B5" s="37">
        <v>192488.17379941003</v>
      </c>
      <c r="C5" s="37"/>
      <c r="D5" s="37"/>
      <c r="E5" s="37"/>
      <c r="F5" s="17"/>
      <c r="G5" s="17"/>
      <c r="H5" s="17"/>
      <c r="N5" s="33"/>
      <c r="O5" s="33"/>
      <c r="P5" s="33"/>
    </row>
    <row r="6" spans="1:24" ht="13.5" customHeight="1" thickBot="1" x14ac:dyDescent="0.25">
      <c r="A6" s="21" t="s">
        <v>3</v>
      </c>
      <c r="B6" s="37">
        <v>193688.25886027003</v>
      </c>
      <c r="C6" s="37"/>
      <c r="D6" s="37"/>
      <c r="E6" s="37"/>
      <c r="F6" s="17"/>
      <c r="G6" s="17"/>
      <c r="H6" s="17"/>
      <c r="N6" s="33"/>
      <c r="O6" s="33"/>
      <c r="P6" s="33"/>
    </row>
    <row r="7" spans="1:24" ht="13.5" thickBot="1" x14ac:dyDescent="0.25">
      <c r="A7" s="21" t="s">
        <v>4</v>
      </c>
      <c r="B7" s="37">
        <v>194971.97261784098</v>
      </c>
      <c r="C7" s="37"/>
      <c r="D7" s="37"/>
      <c r="E7" s="37"/>
      <c r="F7" s="17"/>
      <c r="G7" s="17"/>
      <c r="H7" s="17"/>
      <c r="P7" s="32"/>
    </row>
    <row r="8" spans="1:24" ht="13.5" thickBot="1" x14ac:dyDescent="0.25">
      <c r="A8" s="21" t="s">
        <v>5</v>
      </c>
      <c r="B8" s="37">
        <v>194852.33883835201</v>
      </c>
      <c r="C8" s="37"/>
      <c r="D8" s="37"/>
      <c r="E8" s="37"/>
      <c r="F8" s="17"/>
      <c r="G8" s="17"/>
      <c r="H8" s="17"/>
      <c r="P8" s="32"/>
    </row>
    <row r="9" spans="1:24" ht="13.5" thickBot="1" x14ac:dyDescent="0.25">
      <c r="A9" s="21" t="s">
        <v>6</v>
      </c>
      <c r="B9" s="37">
        <v>192844.25120061301</v>
      </c>
      <c r="C9" s="37"/>
      <c r="D9" s="37"/>
      <c r="E9" s="37"/>
      <c r="F9" s="17"/>
      <c r="G9" s="17"/>
      <c r="H9" s="17"/>
      <c r="P9" s="32"/>
    </row>
    <row r="10" spans="1:24" ht="13.5" thickBot="1" x14ac:dyDescent="0.25">
      <c r="A10" s="21" t="s">
        <v>33</v>
      </c>
      <c r="B10" s="37">
        <v>189109.12300424796</v>
      </c>
      <c r="C10" s="37"/>
      <c r="D10" s="37"/>
      <c r="E10" s="37"/>
      <c r="F10" s="17"/>
      <c r="G10" s="17"/>
      <c r="H10" s="17"/>
      <c r="P10" s="32"/>
    </row>
    <row r="11" spans="1:24" ht="23.25" thickBot="1" x14ac:dyDescent="0.25">
      <c r="A11" s="21" t="s">
        <v>41</v>
      </c>
      <c r="B11" s="37">
        <v>185811.82608632289</v>
      </c>
      <c r="C11" s="37"/>
      <c r="D11" s="37"/>
      <c r="E11" s="37"/>
      <c r="F11" s="17">
        <v>185422.2707191965</v>
      </c>
      <c r="G11" s="22">
        <v>0</v>
      </c>
      <c r="H11" s="17" t="s">
        <v>7</v>
      </c>
      <c r="P11" s="32"/>
    </row>
    <row r="12" spans="1:24" ht="13.5" thickBot="1" x14ac:dyDescent="0.25">
      <c r="A12" s="21" t="s">
        <v>8</v>
      </c>
      <c r="B12" s="37"/>
      <c r="C12" s="37">
        <v>189080.11420986711</v>
      </c>
      <c r="D12" s="37">
        <v>186603.42395991675</v>
      </c>
      <c r="E12" s="37">
        <v>182502.04177313438</v>
      </c>
      <c r="F12" s="17">
        <v>187023.47123716949</v>
      </c>
      <c r="G12" s="22">
        <v>0</v>
      </c>
      <c r="H12" s="17" t="s">
        <v>8</v>
      </c>
      <c r="P12" s="32"/>
    </row>
    <row r="13" spans="1:24" ht="13.5" thickBot="1" x14ac:dyDescent="0.25">
      <c r="A13" s="21" t="s">
        <v>9</v>
      </c>
      <c r="B13" s="37"/>
      <c r="C13" s="37">
        <v>195689.76779619468</v>
      </c>
      <c r="D13" s="37">
        <v>192383.13756564452</v>
      </c>
      <c r="E13" s="37">
        <v>185104.2157682071</v>
      </c>
      <c r="F13" s="17">
        <v>189397.63027412823</v>
      </c>
      <c r="G13" s="22">
        <v>0</v>
      </c>
      <c r="H13" s="17" t="s">
        <v>9</v>
      </c>
      <c r="P13" s="32"/>
    </row>
    <row r="14" spans="1:24" ht="13.5" thickBot="1" x14ac:dyDescent="0.25">
      <c r="A14" s="21" t="s">
        <v>10</v>
      </c>
      <c r="B14" s="37"/>
      <c r="C14" s="37">
        <v>200619.69173456164</v>
      </c>
      <c r="D14" s="37">
        <v>196560.47100980821</v>
      </c>
      <c r="E14" s="37">
        <v>188071.85570182989</v>
      </c>
      <c r="F14" s="17">
        <v>192585.07882893371</v>
      </c>
      <c r="G14" s="22">
        <v>0</v>
      </c>
      <c r="H14" s="17" t="s">
        <v>10</v>
      </c>
      <c r="P14" s="32"/>
    </row>
    <row r="15" spans="1:24" ht="13.5" thickBot="1" x14ac:dyDescent="0.25">
      <c r="A15" s="21" t="s">
        <v>11</v>
      </c>
      <c r="B15" s="37"/>
      <c r="C15" s="37">
        <v>204921.15961760085</v>
      </c>
      <c r="D15" s="37">
        <v>199296.2555519786</v>
      </c>
      <c r="E15" s="37">
        <v>189566.14334275533</v>
      </c>
      <c r="F15" s="17">
        <v>194853.10688262701</v>
      </c>
      <c r="G15" s="22">
        <v>0</v>
      </c>
      <c r="H15" s="17" t="s">
        <v>11</v>
      </c>
      <c r="P15" s="32"/>
    </row>
    <row r="16" spans="1:24" ht="13.5" thickBot="1" x14ac:dyDescent="0.25">
      <c r="A16" s="21" t="s">
        <v>12</v>
      </c>
      <c r="B16" s="37"/>
      <c r="C16" s="37">
        <v>207586.85487740193</v>
      </c>
      <c r="D16" s="37">
        <v>201089.74361709948</v>
      </c>
      <c r="E16" s="37">
        <v>190695.91618897408</v>
      </c>
      <c r="F16" s="17">
        <v>197045.81122480825</v>
      </c>
      <c r="G16" s="22">
        <v>0</v>
      </c>
      <c r="H16" s="17" t="s">
        <v>12</v>
      </c>
      <c r="P16" s="32"/>
    </row>
    <row r="17" spans="1:21" ht="13.5" thickBot="1" x14ac:dyDescent="0.25">
      <c r="A17" s="21" t="s">
        <v>13</v>
      </c>
      <c r="B17" s="37"/>
      <c r="C17" s="37">
        <v>210736.99491336284</v>
      </c>
      <c r="D17" s="37">
        <v>203500.84168002606</v>
      </c>
      <c r="E17" s="37">
        <v>192280.97603464642</v>
      </c>
      <c r="F17" s="17">
        <v>197411.15230166164</v>
      </c>
      <c r="G17" s="22">
        <v>0</v>
      </c>
      <c r="H17" s="17" t="s">
        <v>13</v>
      </c>
      <c r="P17" s="32"/>
    </row>
    <row r="18" spans="1:21" ht="13.5" thickBot="1" x14ac:dyDescent="0.25">
      <c r="A18" s="21" t="s">
        <v>14</v>
      </c>
      <c r="B18" s="37"/>
      <c r="C18" s="37">
        <v>213107.05760543334</v>
      </c>
      <c r="D18" s="37">
        <v>205711.68620272604</v>
      </c>
      <c r="E18" s="37">
        <v>193513.51006776406</v>
      </c>
      <c r="F18" s="17">
        <v>197762.96618992899</v>
      </c>
      <c r="G18" s="22">
        <v>0</v>
      </c>
      <c r="H18" s="17" t="s">
        <v>14</v>
      </c>
      <c r="P18" s="32"/>
    </row>
    <row r="19" spans="1:21" ht="13.5" thickBot="1" x14ac:dyDescent="0.25">
      <c r="A19" s="21" t="s">
        <v>15</v>
      </c>
      <c r="B19" s="37"/>
      <c r="C19" s="37">
        <v>215546.45836639876</v>
      </c>
      <c r="D19" s="37">
        <v>207923.32275829531</v>
      </c>
      <c r="E19" s="37">
        <v>194647.62992991711</v>
      </c>
      <c r="F19" s="17">
        <v>199074.00123216366</v>
      </c>
      <c r="G19" s="22">
        <v>0</v>
      </c>
      <c r="H19" s="17" t="s">
        <v>15</v>
      </c>
      <c r="P19" s="32"/>
    </row>
    <row r="20" spans="1:21" ht="13.5" thickBot="1" x14ac:dyDescent="0.25">
      <c r="A20" s="21" t="s">
        <v>16</v>
      </c>
      <c r="B20" s="37"/>
      <c r="C20" s="37">
        <v>217665.5919313386</v>
      </c>
      <c r="D20" s="37">
        <v>209501.80288010801</v>
      </c>
      <c r="E20" s="37">
        <v>195351.24094036591</v>
      </c>
      <c r="F20" s="17">
        <v>199645.71153138566</v>
      </c>
      <c r="G20" s="22">
        <v>0</v>
      </c>
      <c r="H20" s="17" t="s">
        <v>16</v>
      </c>
      <c r="P20" s="32"/>
    </row>
    <row r="21" spans="1:21" ht="13.5" thickBot="1" x14ac:dyDescent="0.25">
      <c r="A21" s="21" t="s">
        <v>17</v>
      </c>
      <c r="B21" s="37"/>
      <c r="C21" s="37">
        <v>219243.37816402406</v>
      </c>
      <c r="D21" s="37">
        <v>210429.59272606741</v>
      </c>
      <c r="E21" s="37">
        <v>195492.58233211763</v>
      </c>
      <c r="F21" s="17">
        <v>199736.30788935127</v>
      </c>
      <c r="G21" s="22">
        <v>0</v>
      </c>
      <c r="H21" s="17" t="s">
        <v>17</v>
      </c>
      <c r="P21" s="32"/>
    </row>
    <row r="22" spans="1:21" ht="13.5" thickBot="1" x14ac:dyDescent="0.25">
      <c r="A22" s="21" t="s">
        <v>18</v>
      </c>
      <c r="B22" s="37"/>
      <c r="C22" s="37">
        <v>221145.16836406512</v>
      </c>
      <c r="D22" s="37">
        <v>211682.37291011304</v>
      </c>
      <c r="E22" s="37">
        <v>195839.408592369</v>
      </c>
      <c r="F22" s="17">
        <v>199677.55258084883</v>
      </c>
      <c r="G22" s="22">
        <v>0</v>
      </c>
      <c r="H22" s="17" t="s">
        <v>18</v>
      </c>
      <c r="P22" s="32"/>
    </row>
    <row r="23" spans="1:21" ht="13.5" thickBot="1" x14ac:dyDescent="0.25">
      <c r="A23" s="21" t="s">
        <v>19</v>
      </c>
      <c r="B23" s="37"/>
      <c r="C23" s="37">
        <v>223130.83289353095</v>
      </c>
      <c r="D23" s="37">
        <v>212976.35640189861</v>
      </c>
      <c r="E23" s="37">
        <v>196069.55218438103</v>
      </c>
      <c r="F23" s="17">
        <v>200261.30712862578</v>
      </c>
      <c r="G23" s="22">
        <v>0</v>
      </c>
      <c r="H23" s="17" t="s">
        <v>19</v>
      </c>
      <c r="P23" s="32"/>
    </row>
    <row r="24" spans="1:21" ht="13.5" thickBot="1" x14ac:dyDescent="0.25">
      <c r="A24" s="21" t="s">
        <v>20</v>
      </c>
      <c r="B24" s="37"/>
      <c r="C24" s="37">
        <v>225050.64568376495</v>
      </c>
      <c r="D24" s="37">
        <v>214605.22336904472</v>
      </c>
      <c r="E24" s="37">
        <v>196317.14703410369</v>
      </c>
      <c r="F24" s="17">
        <v>200854.10196693242</v>
      </c>
      <c r="G24" s="22">
        <v>0</v>
      </c>
      <c r="H24" s="17" t="s">
        <v>20</v>
      </c>
      <c r="P24" s="32"/>
    </row>
    <row r="25" spans="1:21" ht="13.5" thickBot="1" x14ac:dyDescent="0.25">
      <c r="A25" s="21" t="s">
        <v>21</v>
      </c>
      <c r="B25" s="37"/>
      <c r="C25" s="37">
        <v>227235.66045393579</v>
      </c>
      <c r="D25" s="37">
        <v>216406.67485150602</v>
      </c>
      <c r="E25" s="37">
        <v>197032.61504779797</v>
      </c>
      <c r="F25" s="17">
        <v>201589.8573457326</v>
      </c>
      <c r="G25" s="22">
        <v>0</v>
      </c>
      <c r="H25" s="17" t="s">
        <v>21</v>
      </c>
      <c r="P25" s="32"/>
    </row>
    <row r="26" spans="1:21" ht="13.5" thickBot="1" x14ac:dyDescent="0.25">
      <c r="A26" s="21" t="s">
        <v>22</v>
      </c>
      <c r="B26" s="37"/>
      <c r="C26" s="37">
        <v>229118.30689007571</v>
      </c>
      <c r="D26" s="37">
        <v>217771.2454899638</v>
      </c>
      <c r="E26" s="37">
        <v>197478.22945094566</v>
      </c>
      <c r="F26" s="17">
        <v>202319.45218601808</v>
      </c>
      <c r="G26" s="22">
        <v>0</v>
      </c>
      <c r="H26" s="17" t="s">
        <v>22</v>
      </c>
      <c r="P26" s="32"/>
    </row>
    <row r="27" spans="1:21" ht="13.5" thickBot="1" x14ac:dyDescent="0.25">
      <c r="A27" s="21" t="s">
        <v>23</v>
      </c>
      <c r="B27" s="37"/>
      <c r="C27" s="37">
        <v>231131.4628127488</v>
      </c>
      <c r="D27" s="37">
        <v>219222.39243689924</v>
      </c>
      <c r="E27" s="37">
        <v>198078.56349791583</v>
      </c>
      <c r="F27" s="17">
        <v>202763.0867365599</v>
      </c>
      <c r="G27" s="22">
        <v>0</v>
      </c>
      <c r="H27" s="17" t="s">
        <v>23</v>
      </c>
      <c r="P27" s="32"/>
    </row>
    <row r="28" spans="1:21" ht="13.5" thickBot="1" x14ac:dyDescent="0.25">
      <c r="A28" s="21" t="s">
        <v>24</v>
      </c>
      <c r="B28" s="37"/>
      <c r="C28" s="37">
        <v>233441.89043166372</v>
      </c>
      <c r="D28" s="37">
        <v>220943.78655157483</v>
      </c>
      <c r="E28" s="37">
        <v>198961.64822681103</v>
      </c>
      <c r="F28" s="17">
        <v>202966.27224719615</v>
      </c>
      <c r="G28" s="22">
        <v>0</v>
      </c>
      <c r="H28" s="17" t="s">
        <v>24</v>
      </c>
      <c r="P28" s="32"/>
    </row>
    <row r="29" spans="1:21" ht="13.5" thickBot="1" x14ac:dyDescent="0.25">
      <c r="A29" s="21" t="s">
        <v>25</v>
      </c>
      <c r="B29" s="37"/>
      <c r="C29" s="37">
        <v>235626.00280407135</v>
      </c>
      <c r="D29" s="37">
        <v>222542.84155811294</v>
      </c>
      <c r="E29" s="37">
        <v>199668.30228613148</v>
      </c>
      <c r="F29" s="17">
        <v>203115.4531504332</v>
      </c>
      <c r="G29" s="22">
        <v>0</v>
      </c>
      <c r="H29" s="17" t="s">
        <v>25</v>
      </c>
      <c r="P29" s="32"/>
    </row>
    <row r="30" spans="1:21" ht="13.5" thickBot="1" x14ac:dyDescent="0.25">
      <c r="A30" s="21" t="s">
        <v>26</v>
      </c>
      <c r="B30" s="37"/>
      <c r="C30" s="37">
        <v>237799.40129928343</v>
      </c>
      <c r="D30" s="37">
        <v>224004.32017735305</v>
      </c>
      <c r="E30" s="37">
        <v>200359.53247410111</v>
      </c>
      <c r="F30" s="17">
        <v>203280.22763659409</v>
      </c>
      <c r="G30" s="22">
        <v>0</v>
      </c>
      <c r="H30" s="17" t="s">
        <v>26</v>
      </c>
      <c r="P30" s="32"/>
    </row>
    <row r="31" spans="1:21" ht="13.5" thickBot="1" x14ac:dyDescent="0.25">
      <c r="A31" s="21" t="s">
        <v>53</v>
      </c>
      <c r="B31" s="48"/>
      <c r="C31" s="37">
        <v>239767.34422534506</v>
      </c>
      <c r="D31" s="37">
        <v>225243.7730277995</v>
      </c>
      <c r="E31" s="37">
        <v>200852.04025736189</v>
      </c>
      <c r="F31" s="17"/>
      <c r="G31" s="17"/>
      <c r="H31" s="17"/>
      <c r="P31" s="32"/>
    </row>
    <row r="32" spans="1:21" x14ac:dyDescent="0.2">
      <c r="P32" s="32"/>
      <c r="Q32" s="32"/>
      <c r="R32" s="32"/>
      <c r="S32" s="32"/>
      <c r="T32" s="32"/>
      <c r="U32" s="32"/>
    </row>
    <row r="33" spans="1:5" ht="45.75" thickBot="1" x14ac:dyDescent="0.25">
      <c r="A33" s="56" t="s">
        <v>89</v>
      </c>
      <c r="B33" s="56" t="s">
        <v>0</v>
      </c>
      <c r="C33" s="56" t="s">
        <v>42</v>
      </c>
      <c r="D33" s="56" t="s">
        <v>31</v>
      </c>
      <c r="E33" s="56" t="s">
        <v>43</v>
      </c>
    </row>
    <row r="34" spans="1:5" ht="24" thickTop="1" thickBot="1" x14ac:dyDescent="0.25">
      <c r="A34" s="21" t="s">
        <v>64</v>
      </c>
      <c r="B34" s="67">
        <f>(B11/B7)^(1/4)-1</f>
        <v>-1.1958260867621973E-2</v>
      </c>
      <c r="C34" s="67"/>
      <c r="D34" s="67"/>
      <c r="E34" s="67"/>
    </row>
    <row r="35" spans="1:5" ht="23.25" thickBot="1" x14ac:dyDescent="0.25">
      <c r="A35" s="21" t="s">
        <v>77</v>
      </c>
      <c r="B35" s="67"/>
      <c r="C35" s="67">
        <f>(C16/C12)^(1/4)-1</f>
        <v>2.3619376584850027E-2</v>
      </c>
      <c r="D35" s="67">
        <f t="shared" ref="D35:E35" si="0">(D16/D12)^(1/4)-1</f>
        <v>1.8867192110777919E-2</v>
      </c>
      <c r="E35" s="67">
        <f t="shared" si="0"/>
        <v>1.1040182139286259E-2</v>
      </c>
    </row>
    <row r="36" spans="1:5" ht="23.25" thickBot="1" x14ac:dyDescent="0.25">
      <c r="A36" s="21" t="s">
        <v>76</v>
      </c>
      <c r="B36" s="67"/>
      <c r="C36" s="67">
        <f>(C21/C17)^(1/4)-1</f>
        <v>9.941981909716846E-3</v>
      </c>
      <c r="D36" s="67">
        <f t="shared" ref="D36:E36" si="1">(D21/D17)^(1/4)-1</f>
        <v>8.4053734228652921E-3</v>
      </c>
      <c r="E36" s="67">
        <f t="shared" si="1"/>
        <v>4.1497659186546798E-3</v>
      </c>
    </row>
    <row r="37" spans="1:5" ht="23.25" thickBot="1" x14ac:dyDescent="0.25">
      <c r="A37" s="21" t="s">
        <v>75</v>
      </c>
      <c r="B37" s="67"/>
      <c r="C37" s="67">
        <f>(C21/C12)^(1/9)-1</f>
        <v>1.658171089225946E-2</v>
      </c>
      <c r="D37" s="67">
        <f t="shared" ref="D37:E37" si="2">(D21/D12)^(1/9)-1</f>
        <v>1.3441252619165622E-2</v>
      </c>
      <c r="E37" s="67">
        <f t="shared" si="2"/>
        <v>7.6693797287950005E-3</v>
      </c>
    </row>
    <row r="40" spans="1:5" x14ac:dyDescent="0.2">
      <c r="A40" s="70"/>
      <c r="B40" s="70"/>
      <c r="C40" s="70"/>
    </row>
    <row r="41" spans="1:5" x14ac:dyDescent="0.2">
      <c r="A41" s="70"/>
      <c r="B41" s="70"/>
      <c r="C41" s="70"/>
    </row>
    <row r="42" spans="1:5" x14ac:dyDescent="0.2">
      <c r="A42" s="70"/>
      <c r="B42" s="70"/>
      <c r="C42" s="70"/>
    </row>
    <row r="43" spans="1:5" x14ac:dyDescent="0.2">
      <c r="A43" s="70"/>
      <c r="B43" s="70"/>
      <c r="C43" s="70"/>
    </row>
    <row r="44" spans="1:5" x14ac:dyDescent="0.2">
      <c r="A44" s="70"/>
      <c r="B44" s="70"/>
      <c r="C44" s="70"/>
    </row>
    <row r="45" spans="1:5" x14ac:dyDescent="0.2">
      <c r="A45" s="68"/>
      <c r="B45" s="69"/>
      <c r="C45" s="69"/>
      <c r="D45" s="69"/>
    </row>
    <row r="46" spans="1:5" x14ac:dyDescent="0.2">
      <c r="A46" s="69"/>
      <c r="B46" s="69"/>
      <c r="C46" s="69"/>
      <c r="D46" s="69"/>
    </row>
    <row r="47" spans="1:5" x14ac:dyDescent="0.2">
      <c r="A47" s="70"/>
      <c r="B47" s="70"/>
      <c r="C47" s="70"/>
      <c r="D47" s="70"/>
    </row>
    <row r="48" spans="1:5" x14ac:dyDescent="0.2">
      <c r="A48" s="71"/>
      <c r="B48" s="72"/>
      <c r="C48" s="72"/>
      <c r="D48" s="72"/>
    </row>
    <row r="49" spans="1:4" x14ac:dyDescent="0.2">
      <c r="A49" s="71"/>
      <c r="B49" s="73"/>
      <c r="C49" s="72"/>
      <c r="D49" s="73"/>
    </row>
  </sheetData>
  <mergeCells count="2">
    <mergeCell ref="C2:E2"/>
    <mergeCell ref="F2:H2"/>
  </mergeCells>
  <pageMargins left="0.70866141732283472" right="0.70866141732283472" top="0.74803149606299213" bottom="0.74803149606299213" header="0.31496062992125984" footer="0.31496062992125984"/>
  <pageSetup paperSize="8" scale="71" orientation="landscape" r:id="rId1"/>
  <headerFooter>
    <oddHeader>&amp;C2013 National Electricity Forecasting Report</oddHeader>
    <oddFooter>&amp;L© 2013 Australian Energy Market Operator&amp;R&amp;P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49"/>
  <sheetViews>
    <sheetView view="pageBreakPreview" zoomScale="85" zoomScaleNormal="70" zoomScaleSheetLayoutView="85" zoomScalePageLayoutView="30" workbookViewId="0">
      <selection activeCell="C51" sqref="C51"/>
    </sheetView>
  </sheetViews>
  <sheetFormatPr defaultRowHeight="12.75" x14ac:dyDescent="0.2"/>
  <cols>
    <col min="1" max="1" width="10.28515625" style="18" customWidth="1"/>
    <col min="2" max="2" width="11.42578125" style="18" customWidth="1"/>
    <col min="3" max="3" width="12" style="18" customWidth="1"/>
    <col min="4" max="4" width="11.5703125" style="18" customWidth="1"/>
    <col min="5" max="5" width="10.140625" style="18" customWidth="1"/>
    <col min="6" max="6" width="12.42578125" style="18" hidden="1" customWidth="1"/>
    <col min="7" max="8" width="10.140625" style="18" hidden="1" customWidth="1"/>
    <col min="9" max="16384" width="9.140625" style="18"/>
  </cols>
  <sheetData>
    <row r="1" spans="1:24" s="19" customFormat="1" ht="21" customHeight="1" x14ac:dyDescent="0.2">
      <c r="A1" s="19" t="s">
        <v>126</v>
      </c>
      <c r="X1" s="44"/>
    </row>
    <row r="2" spans="1:24" ht="13.5" thickBot="1" x14ac:dyDescent="0.25">
      <c r="A2" s="14"/>
      <c r="C2" s="84">
        <v>2013</v>
      </c>
      <c r="D2" s="84"/>
      <c r="E2" s="85"/>
      <c r="F2" s="86">
        <v>2012</v>
      </c>
      <c r="G2" s="84"/>
      <c r="H2" s="85"/>
    </row>
    <row r="3" spans="1:24" ht="63.7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146882.06605440541</v>
      </c>
      <c r="C4" s="37"/>
      <c r="D4" s="37"/>
      <c r="E4" s="37"/>
      <c r="F4" s="17"/>
      <c r="G4" s="17"/>
      <c r="H4" s="17"/>
      <c r="N4" s="33"/>
      <c r="O4" s="33"/>
      <c r="P4" s="33"/>
    </row>
    <row r="5" spans="1:24" ht="13.5" customHeight="1" thickBot="1" x14ac:dyDescent="0.25">
      <c r="A5" s="21" t="s">
        <v>2</v>
      </c>
      <c r="B5" s="37">
        <v>147598.87681918583</v>
      </c>
      <c r="C5" s="37"/>
      <c r="D5" s="37"/>
      <c r="E5" s="37"/>
      <c r="F5" s="17"/>
      <c r="G5" s="17"/>
      <c r="H5" s="17"/>
      <c r="N5" s="33"/>
      <c r="O5" s="33"/>
      <c r="P5" s="33"/>
    </row>
    <row r="6" spans="1:24" ht="13.5" customHeight="1" thickBot="1" x14ac:dyDescent="0.25">
      <c r="A6" s="21" t="s">
        <v>3</v>
      </c>
      <c r="B6" s="37">
        <v>148790.68224487535</v>
      </c>
      <c r="C6" s="37"/>
      <c r="D6" s="37"/>
      <c r="E6" s="37"/>
      <c r="F6" s="17"/>
      <c r="G6" s="17"/>
      <c r="H6" s="17"/>
      <c r="N6" s="33"/>
      <c r="O6" s="33"/>
      <c r="P6" s="33"/>
    </row>
    <row r="7" spans="1:24" ht="13.5" thickBot="1" x14ac:dyDescent="0.25">
      <c r="A7" s="21" t="s">
        <v>4</v>
      </c>
      <c r="B7" s="37">
        <v>151757.50438786854</v>
      </c>
      <c r="C7" s="37"/>
      <c r="D7" s="37"/>
      <c r="E7" s="37"/>
      <c r="F7" s="17"/>
      <c r="G7" s="17"/>
      <c r="H7" s="17"/>
      <c r="P7" s="32"/>
    </row>
    <row r="8" spans="1:24" ht="13.5" thickBot="1" x14ac:dyDescent="0.25">
      <c r="A8" s="21" t="s">
        <v>5</v>
      </c>
      <c r="B8" s="37">
        <v>152600.74179804049</v>
      </c>
      <c r="C8" s="37"/>
      <c r="D8" s="37"/>
      <c r="E8" s="37"/>
      <c r="F8" s="17"/>
      <c r="G8" s="17"/>
      <c r="H8" s="17"/>
      <c r="P8" s="32"/>
    </row>
    <row r="9" spans="1:24" ht="13.5" thickBot="1" x14ac:dyDescent="0.25">
      <c r="A9" s="21" t="s">
        <v>6</v>
      </c>
      <c r="B9" s="37">
        <v>149893.86003947136</v>
      </c>
      <c r="C9" s="37"/>
      <c r="D9" s="37"/>
      <c r="E9" s="37"/>
      <c r="F9" s="17"/>
      <c r="G9" s="17"/>
      <c r="H9" s="17"/>
      <c r="P9" s="32"/>
    </row>
    <row r="10" spans="1:24" ht="13.5" thickBot="1" x14ac:dyDescent="0.25">
      <c r="A10" s="21" t="s">
        <v>33</v>
      </c>
      <c r="B10" s="37">
        <v>147252.65045284972</v>
      </c>
      <c r="C10" s="37"/>
      <c r="D10" s="37"/>
      <c r="E10" s="37"/>
      <c r="F10" s="17"/>
      <c r="G10" s="17"/>
      <c r="H10" s="17"/>
      <c r="P10" s="32"/>
    </row>
    <row r="11" spans="1:24" ht="23.25" thickBot="1" x14ac:dyDescent="0.25">
      <c r="A11" s="21" t="s">
        <v>41</v>
      </c>
      <c r="B11" s="37">
        <v>145634.99910443521</v>
      </c>
      <c r="C11" s="37"/>
      <c r="D11" s="37"/>
      <c r="E11" s="37"/>
      <c r="F11" s="17">
        <v>153773.45978899783</v>
      </c>
      <c r="G11" s="17">
        <v>153068.1603348325</v>
      </c>
      <c r="H11" s="17">
        <v>151912.23904717035</v>
      </c>
      <c r="P11" s="32"/>
    </row>
    <row r="12" spans="1:24" ht="13.5" thickBot="1" x14ac:dyDescent="0.25">
      <c r="A12" s="21" t="s">
        <v>8</v>
      </c>
      <c r="B12" s="37"/>
      <c r="C12" s="37">
        <v>146233.48532469213</v>
      </c>
      <c r="D12" s="37">
        <v>144958.21039336841</v>
      </c>
      <c r="E12" s="37">
        <v>143518.866322488</v>
      </c>
      <c r="F12" s="17">
        <v>156030.59872489207</v>
      </c>
      <c r="G12" s="17">
        <v>154672.96957712498</v>
      </c>
      <c r="H12" s="17">
        <v>152912.73165466212</v>
      </c>
      <c r="P12" s="32"/>
    </row>
    <row r="13" spans="1:24" ht="13.5" thickBot="1" x14ac:dyDescent="0.25">
      <c r="A13" s="21" t="s">
        <v>9</v>
      </c>
      <c r="B13" s="37"/>
      <c r="C13" s="37">
        <v>148107.48287676752</v>
      </c>
      <c r="D13" s="37">
        <v>146031.35110654018</v>
      </c>
      <c r="E13" s="37">
        <v>143763.55124311391</v>
      </c>
      <c r="F13" s="17">
        <v>159190.28819112343</v>
      </c>
      <c r="G13" s="17">
        <v>156988.99052487206</v>
      </c>
      <c r="H13" s="17">
        <v>154393.54029555648</v>
      </c>
      <c r="P13" s="32"/>
    </row>
    <row r="14" spans="1:24" ht="13.5" thickBot="1" x14ac:dyDescent="0.25">
      <c r="A14" s="21" t="s">
        <v>10</v>
      </c>
      <c r="B14" s="37"/>
      <c r="C14" s="37">
        <v>149692.18736039766</v>
      </c>
      <c r="D14" s="37">
        <v>147066.52313690167</v>
      </c>
      <c r="E14" s="37">
        <v>143948.68129903375</v>
      </c>
      <c r="F14" s="17">
        <v>162494.90666256149</v>
      </c>
      <c r="G14" s="17">
        <v>159497.34880680239</v>
      </c>
      <c r="H14" s="17">
        <v>155829.57649904981</v>
      </c>
      <c r="P14" s="32"/>
    </row>
    <row r="15" spans="1:24" ht="13.5" thickBot="1" x14ac:dyDescent="0.25">
      <c r="A15" s="21" t="s">
        <v>11</v>
      </c>
      <c r="B15" s="37"/>
      <c r="C15" s="37">
        <v>151727.7603744287</v>
      </c>
      <c r="D15" s="37">
        <v>148691.70848062914</v>
      </c>
      <c r="E15" s="37">
        <v>144888.00700558058</v>
      </c>
      <c r="F15" s="17">
        <v>165141.1060084535</v>
      </c>
      <c r="G15" s="17">
        <v>161759.51254103219</v>
      </c>
      <c r="H15" s="17">
        <v>157211.05608159635</v>
      </c>
      <c r="P15" s="32"/>
    </row>
    <row r="16" spans="1:24" ht="13.5" thickBot="1" x14ac:dyDescent="0.25">
      <c r="A16" s="21" t="s">
        <v>12</v>
      </c>
      <c r="B16" s="37"/>
      <c r="C16" s="37">
        <v>153823.90422735983</v>
      </c>
      <c r="D16" s="37">
        <v>150504.31598055223</v>
      </c>
      <c r="E16" s="37">
        <v>146039.01464909676</v>
      </c>
      <c r="F16" s="17">
        <v>168260.20602977116</v>
      </c>
      <c r="G16" s="17">
        <v>164461.71785751689</v>
      </c>
      <c r="H16" s="17">
        <v>159194.10607029471</v>
      </c>
      <c r="P16" s="32"/>
    </row>
    <row r="17" spans="1:21" ht="13.5" thickBot="1" x14ac:dyDescent="0.25">
      <c r="A17" s="21" t="s">
        <v>13</v>
      </c>
      <c r="B17" s="37"/>
      <c r="C17" s="37">
        <v>156293.11314732302</v>
      </c>
      <c r="D17" s="37">
        <v>152790.82481775741</v>
      </c>
      <c r="E17" s="37">
        <v>147505.45987276174</v>
      </c>
      <c r="F17" s="17">
        <v>170496.2974549713</v>
      </c>
      <c r="G17" s="17">
        <v>166206.91158989526</v>
      </c>
      <c r="H17" s="17">
        <v>159660.15160123963</v>
      </c>
      <c r="P17" s="32"/>
    </row>
    <row r="18" spans="1:21" ht="13.5" thickBot="1" x14ac:dyDescent="0.25">
      <c r="A18" s="21" t="s">
        <v>14</v>
      </c>
      <c r="B18" s="37"/>
      <c r="C18" s="37">
        <v>158517.2207382776</v>
      </c>
      <c r="D18" s="37">
        <v>154809.65753842823</v>
      </c>
      <c r="E18" s="37">
        <v>148598.20798748694</v>
      </c>
      <c r="F18" s="17">
        <v>172660.98942341752</v>
      </c>
      <c r="G18" s="17">
        <v>168089.81480222085</v>
      </c>
      <c r="H18" s="17">
        <v>160206.68024979977</v>
      </c>
      <c r="P18" s="32"/>
    </row>
    <row r="19" spans="1:21" ht="13.5" thickBot="1" x14ac:dyDescent="0.25">
      <c r="A19" s="21" t="s">
        <v>15</v>
      </c>
      <c r="B19" s="37"/>
      <c r="C19" s="37">
        <v>160655.88960670005</v>
      </c>
      <c r="D19" s="37">
        <v>156699.68711124398</v>
      </c>
      <c r="E19" s="37">
        <v>149542.20718109852</v>
      </c>
      <c r="F19" s="17">
        <v>175721.00487723082</v>
      </c>
      <c r="G19" s="17">
        <v>170736.76107076317</v>
      </c>
      <c r="H19" s="17">
        <v>161711.36981641041</v>
      </c>
      <c r="P19" s="32"/>
    </row>
    <row r="20" spans="1:21" ht="13.5" thickBot="1" x14ac:dyDescent="0.25">
      <c r="A20" s="21" t="s">
        <v>16</v>
      </c>
      <c r="B20" s="37"/>
      <c r="C20" s="37">
        <v>162677.00955891758</v>
      </c>
      <c r="D20" s="37">
        <v>158280.38544599051</v>
      </c>
      <c r="E20" s="37">
        <v>150284.22196975385</v>
      </c>
      <c r="F20" s="17">
        <v>178147.42856801755</v>
      </c>
      <c r="G20" s="17">
        <v>172562.20409981289</v>
      </c>
      <c r="H20" s="17">
        <v>162395.58790076239</v>
      </c>
      <c r="P20" s="32"/>
    </row>
    <row r="21" spans="1:21" ht="13.5" thickBot="1" x14ac:dyDescent="0.25">
      <c r="A21" s="21" t="s">
        <v>17</v>
      </c>
      <c r="B21" s="37"/>
      <c r="C21" s="37">
        <v>164140.33582165916</v>
      </c>
      <c r="D21" s="37">
        <v>159117.35940772085</v>
      </c>
      <c r="E21" s="37">
        <v>150373.0932624563</v>
      </c>
      <c r="F21" s="17">
        <v>179783.19934499628</v>
      </c>
      <c r="G21" s="17">
        <v>173554.48222206673</v>
      </c>
      <c r="H21" s="17">
        <v>162416.14265906403</v>
      </c>
      <c r="P21" s="32"/>
    </row>
    <row r="22" spans="1:21" ht="13.5" thickBot="1" x14ac:dyDescent="0.25">
      <c r="A22" s="21" t="s">
        <v>18</v>
      </c>
      <c r="B22" s="37"/>
      <c r="C22" s="37">
        <v>165937.68478551885</v>
      </c>
      <c r="D22" s="37">
        <v>160291.06921485133</v>
      </c>
      <c r="E22" s="37">
        <v>150682.98476863778</v>
      </c>
      <c r="F22" s="17">
        <v>181558.58963994202</v>
      </c>
      <c r="G22" s="17">
        <v>174374.28109172694</v>
      </c>
      <c r="H22" s="17">
        <v>162280.83916826273</v>
      </c>
      <c r="P22" s="32"/>
    </row>
    <row r="23" spans="1:21" ht="13.5" thickBot="1" x14ac:dyDescent="0.25">
      <c r="A23" s="21" t="s">
        <v>19</v>
      </c>
      <c r="B23" s="37"/>
      <c r="C23" s="37">
        <v>167863.07402411214</v>
      </c>
      <c r="D23" s="37">
        <v>161548.39137533386</v>
      </c>
      <c r="E23" s="37">
        <v>150921.31941347659</v>
      </c>
      <c r="F23" s="17">
        <v>183957.42080828521</v>
      </c>
      <c r="G23" s="17">
        <v>175721.44020614849</v>
      </c>
      <c r="H23" s="17">
        <v>162721.17822525586</v>
      </c>
      <c r="P23" s="32"/>
    </row>
    <row r="24" spans="1:21" ht="13.5" thickBot="1" x14ac:dyDescent="0.25">
      <c r="A24" s="21" t="s">
        <v>20</v>
      </c>
      <c r="B24" s="37"/>
      <c r="C24" s="37">
        <v>169725.08551173238</v>
      </c>
      <c r="D24" s="37">
        <v>163130.99199015507</v>
      </c>
      <c r="E24" s="37">
        <v>151176.84783454036</v>
      </c>
      <c r="F24" s="17">
        <v>186448.73714813148</v>
      </c>
      <c r="G24" s="17">
        <v>177620.02311190695</v>
      </c>
      <c r="H24" s="17">
        <v>163265.17193003342</v>
      </c>
      <c r="P24" s="32"/>
    </row>
    <row r="25" spans="1:21" ht="13.5" thickBot="1" x14ac:dyDescent="0.25">
      <c r="A25" s="21" t="s">
        <v>21</v>
      </c>
      <c r="B25" s="37"/>
      <c r="C25" s="37">
        <v>171845.06327031823</v>
      </c>
      <c r="D25" s="37">
        <v>164881.52073812817</v>
      </c>
      <c r="E25" s="37">
        <v>151887.07137077081</v>
      </c>
      <c r="F25" s="17">
        <v>188989.12579435922</v>
      </c>
      <c r="G25" s="17">
        <v>179824.50647735395</v>
      </c>
      <c r="H25" s="17">
        <v>164117.53663364943</v>
      </c>
      <c r="P25" s="32"/>
    </row>
    <row r="26" spans="1:21" ht="13.5" thickBot="1" x14ac:dyDescent="0.25">
      <c r="A26" s="21" t="s">
        <v>22</v>
      </c>
      <c r="B26" s="37"/>
      <c r="C26" s="37">
        <v>173672.47183728649</v>
      </c>
      <c r="D26" s="37">
        <v>166208.62132026887</v>
      </c>
      <c r="E26" s="37">
        <v>152335.266053403</v>
      </c>
      <c r="F26" s="17">
        <v>191581.10446113121</v>
      </c>
      <c r="G26" s="17">
        <v>182043.98575246803</v>
      </c>
      <c r="H26" s="17">
        <v>164953.87821501651</v>
      </c>
      <c r="P26" s="32"/>
    </row>
    <row r="27" spans="1:21" ht="13.5" thickBot="1" x14ac:dyDescent="0.25">
      <c r="A27" s="21" t="s">
        <v>23</v>
      </c>
      <c r="B27" s="37"/>
      <c r="C27" s="37">
        <v>175628.22018280995</v>
      </c>
      <c r="D27" s="37">
        <v>167621.54215976072</v>
      </c>
      <c r="E27" s="37">
        <v>152935.65982355655</v>
      </c>
      <c r="F27" s="17">
        <v>193868.36232539924</v>
      </c>
      <c r="G27" s="17">
        <v>183746.72782864876</v>
      </c>
      <c r="H27" s="17">
        <v>165503.75676170341</v>
      </c>
      <c r="P27" s="32"/>
    </row>
    <row r="28" spans="1:21" ht="13.5" thickBot="1" x14ac:dyDescent="0.25">
      <c r="A28" s="21" t="s">
        <v>24</v>
      </c>
      <c r="B28" s="37"/>
      <c r="C28" s="37">
        <v>177872.51443802935</v>
      </c>
      <c r="D28" s="37">
        <v>169297.36193472883</v>
      </c>
      <c r="E28" s="37">
        <v>153811.36799452538</v>
      </c>
      <c r="F28" s="17">
        <v>195793.61303868383</v>
      </c>
      <c r="G28" s="17">
        <v>185130.60262265705</v>
      </c>
      <c r="H28" s="17">
        <v>165809.54924230831</v>
      </c>
      <c r="P28" s="32"/>
    </row>
    <row r="29" spans="1:21" ht="13.5" thickBot="1" x14ac:dyDescent="0.25">
      <c r="A29" s="21" t="s">
        <v>25</v>
      </c>
      <c r="B29" s="37"/>
      <c r="C29" s="37">
        <v>179993.16119710874</v>
      </c>
      <c r="D29" s="37">
        <v>170853.35237827053</v>
      </c>
      <c r="E29" s="37">
        <v>154514.59834721929</v>
      </c>
      <c r="F29" s="17">
        <v>197752.07789879973</v>
      </c>
      <c r="G29" s="17">
        <v>186386.71262716199</v>
      </c>
      <c r="H29" s="17">
        <v>166079.40102995132</v>
      </c>
      <c r="P29" s="32"/>
    </row>
    <row r="30" spans="1:21" ht="13.5" thickBot="1" x14ac:dyDescent="0.25">
      <c r="A30" s="21" t="s">
        <v>26</v>
      </c>
      <c r="B30" s="37"/>
      <c r="C30" s="37">
        <v>182103.72963946278</v>
      </c>
      <c r="D30" s="37">
        <v>172276.03646138863</v>
      </c>
      <c r="E30" s="37">
        <v>155203.03931930021</v>
      </c>
      <c r="F30" s="17">
        <v>199375.81625592295</v>
      </c>
      <c r="G30" s="17">
        <v>187320.33443848821</v>
      </c>
      <c r="H30" s="17">
        <v>166294.6038539616</v>
      </c>
      <c r="P30" s="32"/>
    </row>
    <row r="31" spans="1:21" ht="13.5" thickBot="1" x14ac:dyDescent="0.25">
      <c r="A31" s="21" t="s">
        <v>53</v>
      </c>
      <c r="B31" s="48"/>
      <c r="C31" s="37">
        <v>184015.47799102939</v>
      </c>
      <c r="D31" s="37">
        <v>173483.81678323622</v>
      </c>
      <c r="E31" s="37">
        <v>155698.8338198573</v>
      </c>
      <c r="F31" s="17"/>
      <c r="G31" s="17"/>
      <c r="H31" s="17"/>
      <c r="P31" s="32"/>
    </row>
    <row r="32" spans="1:21" x14ac:dyDescent="0.2">
      <c r="P32" s="32"/>
      <c r="Q32" s="32"/>
      <c r="R32" s="32"/>
      <c r="S32" s="32"/>
      <c r="T32" s="32"/>
      <c r="U32" s="32"/>
    </row>
    <row r="33" spans="1:5" ht="45.75" thickBot="1" x14ac:dyDescent="0.25">
      <c r="A33" s="56" t="s">
        <v>89</v>
      </c>
      <c r="B33" s="56" t="s">
        <v>0</v>
      </c>
      <c r="C33" s="56" t="s">
        <v>42</v>
      </c>
      <c r="D33" s="56" t="s">
        <v>31</v>
      </c>
      <c r="E33" s="56" t="s">
        <v>43</v>
      </c>
    </row>
    <row r="34" spans="1:5" ht="24" thickTop="1" thickBot="1" x14ac:dyDescent="0.25">
      <c r="A34" s="21" t="s">
        <v>64</v>
      </c>
      <c r="B34" s="67">
        <f>(B11/B7)^(1/4)-1</f>
        <v>-1.0242285784530125E-2</v>
      </c>
      <c r="C34" s="67"/>
      <c r="D34" s="67"/>
      <c r="E34" s="67"/>
    </row>
    <row r="35" spans="1:5" ht="23.25" thickBot="1" x14ac:dyDescent="0.25">
      <c r="A35" s="21" t="s">
        <v>77</v>
      </c>
      <c r="B35" s="67"/>
      <c r="C35" s="67">
        <f>(C16/C12)^(1/4)-1</f>
        <v>1.2731339700649658E-2</v>
      </c>
      <c r="D35" s="67">
        <f t="shared" ref="D35:E35" si="0">(D16/D12)^(1/4)-1</f>
        <v>9.43075814715022E-3</v>
      </c>
      <c r="E35" s="67">
        <f t="shared" si="0"/>
        <v>4.3613105643307559E-3</v>
      </c>
    </row>
    <row r="36" spans="1:5" ht="23.25" thickBot="1" x14ac:dyDescent="0.25">
      <c r="A36" s="21" t="s">
        <v>76</v>
      </c>
      <c r="B36" s="67"/>
      <c r="C36" s="67">
        <f>(C21/C17)^(1/4)-1</f>
        <v>1.2322451786562993E-2</v>
      </c>
      <c r="D36" s="67">
        <f t="shared" ref="D36:E36" si="1">(D21/D17)^(1/4)-1</f>
        <v>1.0194668002023732E-2</v>
      </c>
      <c r="E36" s="67">
        <f t="shared" si="1"/>
        <v>4.825179654462497E-3</v>
      </c>
    </row>
    <row r="37" spans="1:5" ht="23.25" thickBot="1" x14ac:dyDescent="0.25">
      <c r="A37" s="21" t="s">
        <v>75</v>
      </c>
      <c r="B37" s="67"/>
      <c r="C37" s="67">
        <f>(C21/C12)^(1/9)-1</f>
        <v>1.2917970791646027E-2</v>
      </c>
      <c r="D37" s="67">
        <f t="shared" ref="D37:E37" si="2">(D21/D12)^(1/9)-1</f>
        <v>1.0408971746131757E-2</v>
      </c>
      <c r="E37" s="67">
        <f t="shared" si="2"/>
        <v>5.1971245687931766E-3</v>
      </c>
    </row>
    <row r="40" spans="1:5" x14ac:dyDescent="0.2">
      <c r="A40" s="70"/>
      <c r="B40" s="70"/>
      <c r="C40" s="70"/>
    </row>
    <row r="41" spans="1:5" x14ac:dyDescent="0.2">
      <c r="A41" s="70"/>
      <c r="B41" s="70"/>
      <c r="C41" s="70"/>
    </row>
    <row r="42" spans="1:5" x14ac:dyDescent="0.2">
      <c r="A42" s="70"/>
      <c r="B42" s="70"/>
      <c r="C42" s="70"/>
    </row>
    <row r="43" spans="1:5" x14ac:dyDescent="0.2">
      <c r="A43" s="70"/>
      <c r="B43" s="70"/>
      <c r="C43" s="70"/>
    </row>
    <row r="44" spans="1:5" x14ac:dyDescent="0.2">
      <c r="A44" s="70"/>
      <c r="B44" s="70"/>
      <c r="C44" s="70"/>
    </row>
    <row r="45" spans="1:5" x14ac:dyDescent="0.2">
      <c r="A45" s="68"/>
      <c r="B45" s="69"/>
      <c r="C45" s="69"/>
      <c r="D45" s="69"/>
    </row>
    <row r="46" spans="1:5" x14ac:dyDescent="0.2">
      <c r="A46" s="69"/>
      <c r="B46" s="69"/>
      <c r="C46" s="69"/>
      <c r="D46" s="69"/>
    </row>
    <row r="47" spans="1:5" x14ac:dyDescent="0.2">
      <c r="A47" s="70"/>
      <c r="B47" s="70"/>
      <c r="C47" s="70"/>
      <c r="D47" s="70"/>
    </row>
    <row r="48" spans="1:5" x14ac:dyDescent="0.2">
      <c r="A48" s="71"/>
      <c r="B48" s="72"/>
      <c r="C48" s="72"/>
      <c r="D48" s="72"/>
    </row>
    <row r="49" spans="1:4" x14ac:dyDescent="0.2">
      <c r="A49" s="71"/>
      <c r="B49" s="73"/>
      <c r="C49" s="72"/>
      <c r="D49" s="73"/>
    </row>
  </sheetData>
  <mergeCells count="2">
    <mergeCell ref="C2:E2"/>
    <mergeCell ref="F2:H2"/>
  </mergeCells>
  <pageMargins left="0.70866141732283472" right="0.70866141732283472" top="0.74803149606299213" bottom="0.74803149606299213" header="0.31496062992125984" footer="0.31496062992125984"/>
  <pageSetup paperSize="8" scale="73" orientation="landscape" r:id="rId1"/>
  <headerFooter>
    <oddHeader>&amp;C2013 National Electricity Forecasting Report</oddHeader>
    <oddFooter>&amp;L© 2013 Australian Energy Market Operator&amp;R&amp;P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view="pageBreakPreview" zoomScale="85" zoomScaleNormal="70" zoomScaleSheetLayoutView="85" zoomScalePageLayoutView="30" workbookViewId="0"/>
  </sheetViews>
  <sheetFormatPr defaultRowHeight="12.75" x14ac:dyDescent="0.2"/>
  <cols>
    <col min="1" max="1" width="9.140625" style="18"/>
    <col min="2" max="2" width="9" style="18" customWidth="1"/>
    <col min="3" max="3" width="11.42578125" style="18" customWidth="1"/>
    <col min="4" max="5" width="10.140625" style="18" customWidth="1"/>
    <col min="6" max="6" width="11.7109375" style="18" hidden="1" customWidth="1"/>
    <col min="7" max="8" width="10.140625" style="18" hidden="1" customWidth="1"/>
    <col min="9" max="16384" width="9.140625" style="18"/>
  </cols>
  <sheetData>
    <row r="1" spans="1:24" s="19" customFormat="1" ht="21" customHeight="1" x14ac:dyDescent="0.2">
      <c r="A1" s="19" t="s">
        <v>127</v>
      </c>
      <c r="X1" s="44"/>
    </row>
    <row r="2" spans="1:24" ht="13.5" thickBot="1" x14ac:dyDescent="0.25">
      <c r="A2" s="14"/>
      <c r="C2" s="84">
        <v>2013</v>
      </c>
      <c r="D2" s="84"/>
      <c r="E2" s="85"/>
      <c r="F2" s="86">
        <v>2012</v>
      </c>
      <c r="G2" s="84"/>
      <c r="H2" s="85"/>
    </row>
    <row r="3" spans="1:24" ht="78"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38411.264933952029</v>
      </c>
      <c r="C4" s="37"/>
      <c r="D4" s="37"/>
      <c r="E4" s="37"/>
      <c r="F4" s="17"/>
      <c r="G4" s="17"/>
      <c r="H4" s="17"/>
      <c r="N4" s="33"/>
      <c r="O4" s="33"/>
      <c r="P4" s="33"/>
    </row>
    <row r="5" spans="1:24" ht="13.5" customHeight="1" thickBot="1" x14ac:dyDescent="0.25">
      <c r="A5" s="21" t="s">
        <v>2</v>
      </c>
      <c r="B5" s="37">
        <v>41055.556431223951</v>
      </c>
      <c r="C5" s="37"/>
      <c r="D5" s="37"/>
      <c r="E5" s="37"/>
      <c r="F5" s="17"/>
      <c r="G5" s="17"/>
      <c r="H5" s="17"/>
      <c r="N5" s="33"/>
      <c r="O5" s="33"/>
      <c r="P5" s="33"/>
    </row>
    <row r="6" spans="1:24" ht="13.5" customHeight="1" thickBot="1" x14ac:dyDescent="0.25">
      <c r="A6" s="21" t="s">
        <v>3</v>
      </c>
      <c r="B6" s="37">
        <v>41224.632371895015</v>
      </c>
      <c r="C6" s="37"/>
      <c r="D6" s="37"/>
      <c r="E6" s="37"/>
      <c r="F6" s="17"/>
      <c r="G6" s="17"/>
      <c r="H6" s="17"/>
      <c r="N6" s="33"/>
      <c r="O6" s="33"/>
      <c r="P6" s="33"/>
    </row>
    <row r="7" spans="1:24" ht="13.5" thickBot="1" x14ac:dyDescent="0.25">
      <c r="A7" s="21" t="s">
        <v>4</v>
      </c>
      <c r="B7" s="37">
        <v>40183.936406971981</v>
      </c>
      <c r="C7" s="37"/>
      <c r="D7" s="37"/>
      <c r="E7" s="37"/>
      <c r="F7" s="17"/>
      <c r="G7" s="17"/>
      <c r="H7" s="17"/>
      <c r="P7" s="32"/>
    </row>
    <row r="8" spans="1:24" ht="13.5" thickBot="1" x14ac:dyDescent="0.25">
      <c r="A8" s="21" t="s">
        <v>5</v>
      </c>
      <c r="B8" s="37">
        <v>39606.104393811467</v>
      </c>
      <c r="C8" s="37"/>
      <c r="D8" s="37"/>
      <c r="E8" s="37"/>
      <c r="F8" s="17"/>
      <c r="G8" s="17"/>
      <c r="H8" s="17"/>
      <c r="P8" s="32"/>
    </row>
    <row r="9" spans="1:24" ht="13.5" thickBot="1" x14ac:dyDescent="0.25">
      <c r="A9" s="21" t="s">
        <v>6</v>
      </c>
      <c r="B9" s="37">
        <v>40550.571028141421</v>
      </c>
      <c r="C9" s="37"/>
      <c r="D9" s="37"/>
      <c r="E9" s="37"/>
      <c r="F9" s="17"/>
      <c r="G9" s="17"/>
      <c r="H9" s="17"/>
      <c r="P9" s="32"/>
    </row>
    <row r="10" spans="1:24" ht="13.5" thickBot="1" x14ac:dyDescent="0.25">
      <c r="A10" s="21" t="s">
        <v>33</v>
      </c>
      <c r="B10" s="37">
        <v>39654.684494397974</v>
      </c>
      <c r="C10" s="37"/>
      <c r="D10" s="37"/>
      <c r="E10" s="37"/>
      <c r="F10" s="17"/>
      <c r="G10" s="17"/>
      <c r="H10" s="17"/>
      <c r="P10" s="32"/>
    </row>
    <row r="11" spans="1:24" ht="23.25" thickBot="1" x14ac:dyDescent="0.25">
      <c r="A11" s="21" t="s">
        <v>41</v>
      </c>
      <c r="B11" s="37">
        <v>37987.329460298628</v>
      </c>
      <c r="C11" s="37"/>
      <c r="D11" s="37"/>
      <c r="E11" s="37"/>
      <c r="F11" s="17">
        <v>31024.41715301598</v>
      </c>
      <c r="G11" s="17">
        <v>0</v>
      </c>
      <c r="H11" s="17" t="s">
        <v>7</v>
      </c>
      <c r="P11" s="32"/>
    </row>
    <row r="12" spans="1:24" ht="13.5" thickBot="1" x14ac:dyDescent="0.25">
      <c r="A12" s="21" t="s">
        <v>8</v>
      </c>
      <c r="B12" s="37"/>
      <c r="C12" s="37">
        <v>40639.559904663154</v>
      </c>
      <c r="D12" s="37">
        <v>39509.401778840227</v>
      </c>
      <c r="E12" s="37">
        <v>36889.246375464565</v>
      </c>
      <c r="F12" s="17">
        <v>31680.691920153055</v>
      </c>
      <c r="G12" s="17">
        <v>0</v>
      </c>
      <c r="H12" s="17" t="s">
        <v>8</v>
      </c>
      <c r="P12" s="32"/>
    </row>
    <row r="13" spans="1:24" ht="13.5" thickBot="1" x14ac:dyDescent="0.25">
      <c r="A13" s="21" t="s">
        <v>9</v>
      </c>
      <c r="B13" s="37"/>
      <c r="C13" s="37">
        <v>45399.772267738008</v>
      </c>
      <c r="D13" s="37">
        <v>44024.02114994463</v>
      </c>
      <c r="E13" s="37">
        <v>39149.378590935165</v>
      </c>
      <c r="F13" s="17">
        <v>32608.166687290133</v>
      </c>
      <c r="G13" s="17">
        <v>0</v>
      </c>
      <c r="H13" s="17" t="s">
        <v>9</v>
      </c>
      <c r="P13" s="32"/>
    </row>
    <row r="14" spans="1:24" ht="13.5" thickBot="1" x14ac:dyDescent="0.25">
      <c r="A14" s="21" t="s">
        <v>10</v>
      </c>
      <c r="B14" s="37"/>
      <c r="C14" s="37">
        <v>48582.333343028396</v>
      </c>
      <c r="D14" s="37">
        <v>47026.62286441982</v>
      </c>
      <c r="E14" s="37">
        <v>41828.670649605527</v>
      </c>
      <c r="F14" s="17">
        <v>34358.593414747571</v>
      </c>
      <c r="G14" s="17">
        <v>0</v>
      </c>
      <c r="H14" s="17" t="s">
        <v>10</v>
      </c>
      <c r="P14" s="32"/>
    </row>
    <row r="15" spans="1:24" ht="13.5" thickBot="1" x14ac:dyDescent="0.25">
      <c r="A15" s="21" t="s">
        <v>11</v>
      </c>
      <c r="B15" s="37"/>
      <c r="C15" s="37">
        <v>50773.631329594275</v>
      </c>
      <c r="D15" s="37">
        <v>48050.129863640293</v>
      </c>
      <c r="E15" s="37">
        <v>42331.719105082258</v>
      </c>
      <c r="F15" s="17">
        <v>35271.151972774009</v>
      </c>
      <c r="G15" s="17">
        <v>0</v>
      </c>
      <c r="H15" s="17" t="s">
        <v>11</v>
      </c>
      <c r="P15" s="32"/>
    </row>
    <row r="16" spans="1:24" ht="13.5" thickBot="1" x14ac:dyDescent="0.25">
      <c r="A16" s="21" t="s">
        <v>12</v>
      </c>
      <c r="B16" s="37"/>
      <c r="C16" s="37">
        <v>51262.299237416184</v>
      </c>
      <c r="D16" s="37">
        <v>47977.942649634744</v>
      </c>
      <c r="E16" s="37">
        <v>42276.317774528536</v>
      </c>
      <c r="F16" s="17">
        <v>35512.79493140486</v>
      </c>
      <c r="G16" s="17">
        <v>0</v>
      </c>
      <c r="H16" s="17" t="s">
        <v>12</v>
      </c>
      <c r="P16" s="32"/>
    </row>
    <row r="17" spans="1:21" ht="13.5" thickBot="1" x14ac:dyDescent="0.25">
      <c r="A17" s="21" t="s">
        <v>13</v>
      </c>
      <c r="B17" s="37"/>
      <c r="C17" s="37">
        <v>51848.983971552349</v>
      </c>
      <c r="D17" s="37">
        <v>48032.379040722852</v>
      </c>
      <c r="E17" s="37">
        <v>42348.136820339321</v>
      </c>
      <c r="F17" s="17">
        <v>35514.492715595901</v>
      </c>
      <c r="G17" s="17">
        <v>0</v>
      </c>
      <c r="H17" s="17" t="s">
        <v>13</v>
      </c>
      <c r="P17" s="32"/>
    </row>
    <row r="18" spans="1:21" ht="13.5" thickBot="1" x14ac:dyDescent="0.25">
      <c r="A18" s="21" t="s">
        <v>14</v>
      </c>
      <c r="B18" s="37"/>
      <c r="C18" s="37">
        <v>51924.383115884528</v>
      </c>
      <c r="D18" s="37">
        <v>48158.690334019666</v>
      </c>
      <c r="E18" s="37">
        <v>42450.337559590109</v>
      </c>
      <c r="F18" s="17">
        <v>35420.856111235567</v>
      </c>
      <c r="G18" s="17">
        <v>0</v>
      </c>
      <c r="H18" s="17" t="s">
        <v>14</v>
      </c>
      <c r="P18" s="32"/>
    </row>
    <row r="19" spans="1:21" ht="13.5" thickBot="1" x14ac:dyDescent="0.25">
      <c r="A19" s="21" t="s">
        <v>15</v>
      </c>
      <c r="B19" s="37"/>
      <c r="C19" s="37">
        <v>52150.667541047202</v>
      </c>
      <c r="D19" s="37">
        <v>48412.664667319419</v>
      </c>
      <c r="E19" s="37">
        <v>42604.598339132368</v>
      </c>
      <c r="F19" s="17">
        <v>35292.104915751755</v>
      </c>
      <c r="G19" s="17">
        <v>0</v>
      </c>
      <c r="H19" s="17" t="s">
        <v>15</v>
      </c>
      <c r="P19" s="32"/>
    </row>
    <row r="20" spans="1:21" ht="13.5" thickBot="1" x14ac:dyDescent="0.25">
      <c r="A20" s="21" t="s">
        <v>16</v>
      </c>
      <c r="B20" s="37"/>
      <c r="C20" s="37">
        <v>52185.441449334874</v>
      </c>
      <c r="D20" s="37">
        <v>48363.619096001821</v>
      </c>
      <c r="E20" s="37">
        <v>42545.149096305162</v>
      </c>
      <c r="F20" s="17">
        <v>35268.74808256048</v>
      </c>
      <c r="G20" s="17">
        <v>0</v>
      </c>
      <c r="H20" s="17" t="s">
        <v>16</v>
      </c>
      <c r="P20" s="32"/>
    </row>
    <row r="21" spans="1:21" ht="13.5" thickBot="1" x14ac:dyDescent="0.25">
      <c r="A21" s="21" t="s">
        <v>17</v>
      </c>
      <c r="B21" s="37"/>
      <c r="C21" s="37">
        <v>52251.638285075285</v>
      </c>
      <c r="D21" s="37">
        <v>48425.84542897714</v>
      </c>
      <c r="E21" s="37">
        <v>42591.609101409296</v>
      </c>
      <c r="F21" s="17">
        <v>35444.906485486325</v>
      </c>
      <c r="G21" s="17">
        <v>0</v>
      </c>
      <c r="H21" s="17" t="s">
        <v>17</v>
      </c>
      <c r="P21" s="32"/>
    </row>
    <row r="22" spans="1:21" ht="13.5" thickBot="1" x14ac:dyDescent="0.25">
      <c r="A22" s="21" t="s">
        <v>18</v>
      </c>
      <c r="B22" s="37"/>
      <c r="C22" s="37">
        <v>52297.692156111152</v>
      </c>
      <c r="D22" s="37">
        <v>48466.38556059968</v>
      </c>
      <c r="E22" s="37">
        <v>42616.087846260503</v>
      </c>
      <c r="F22" s="17">
        <v>35627.430503150565</v>
      </c>
      <c r="G22" s="17">
        <v>0</v>
      </c>
      <c r="H22" s="17" t="s">
        <v>18</v>
      </c>
      <c r="P22" s="32"/>
    </row>
    <row r="23" spans="1:21" ht="13.5" thickBot="1" x14ac:dyDescent="0.25">
      <c r="A23" s="21" t="s">
        <v>19</v>
      </c>
      <c r="B23" s="37"/>
      <c r="C23" s="37">
        <v>52294.589659724486</v>
      </c>
      <c r="D23" s="37">
        <v>48460.812130151789</v>
      </c>
      <c r="E23" s="37">
        <v>42596.854030364011</v>
      </c>
      <c r="F23" s="17">
        <v>35853.340769030729</v>
      </c>
      <c r="G23" s="17">
        <v>0</v>
      </c>
      <c r="H23" s="17" t="s">
        <v>19</v>
      </c>
      <c r="P23" s="32"/>
    </row>
    <row r="24" spans="1:21" ht="13.5" thickBot="1" x14ac:dyDescent="0.25">
      <c r="A24" s="21" t="s">
        <v>20</v>
      </c>
      <c r="B24" s="37"/>
      <c r="C24" s="37">
        <v>52291.548785631494</v>
      </c>
      <c r="D24" s="37">
        <v>48455.289131338184</v>
      </c>
      <c r="E24" s="37">
        <v>42577.677669453347</v>
      </c>
      <c r="F24" s="17">
        <v>35984.914302332232</v>
      </c>
      <c r="G24" s="17">
        <v>0</v>
      </c>
      <c r="H24" s="17" t="s">
        <v>20</v>
      </c>
      <c r="P24" s="32"/>
    </row>
    <row r="25" spans="1:21" ht="13.5" thickBot="1" x14ac:dyDescent="0.25">
      <c r="A25" s="21" t="s">
        <v>21</v>
      </c>
      <c r="B25" s="37"/>
      <c r="C25" s="37">
        <v>52288.55893558255</v>
      </c>
      <c r="D25" s="37">
        <v>48449.825977815832</v>
      </c>
      <c r="E25" s="37">
        <v>42558.558206951959</v>
      </c>
      <c r="F25" s="17">
        <v>35948.731985735445</v>
      </c>
      <c r="G25" s="17">
        <v>0</v>
      </c>
      <c r="H25" s="17" t="s">
        <v>21</v>
      </c>
      <c r="P25" s="32"/>
    </row>
    <row r="26" spans="1:21" ht="13.5" thickBot="1" x14ac:dyDescent="0.25">
      <c r="A26" s="21" t="s">
        <v>22</v>
      </c>
      <c r="B26" s="37"/>
      <c r="C26" s="37">
        <v>52285.639517490243</v>
      </c>
      <c r="D26" s="37">
        <v>48444.422089284861</v>
      </c>
      <c r="E26" s="37">
        <v>42539.495092028774</v>
      </c>
      <c r="F26" s="17">
        <v>35931.834271219785</v>
      </c>
      <c r="G26" s="17">
        <v>0</v>
      </c>
      <c r="H26" s="17" t="s">
        <v>22</v>
      </c>
      <c r="P26" s="32"/>
    </row>
    <row r="27" spans="1:21" ht="13.5" thickBot="1" x14ac:dyDescent="0.25">
      <c r="A27" s="21" t="s">
        <v>23</v>
      </c>
      <c r="B27" s="37"/>
      <c r="C27" s="37">
        <v>52282.769945369582</v>
      </c>
      <c r="D27" s="37">
        <v>48439.076891429911</v>
      </c>
      <c r="E27" s="37">
        <v>42520.487779542585</v>
      </c>
      <c r="F27" s="17">
        <v>35913.807557061264</v>
      </c>
      <c r="G27" s="17">
        <v>0</v>
      </c>
      <c r="H27" s="17" t="s">
        <v>23</v>
      </c>
      <c r="P27" s="32"/>
    </row>
    <row r="28" spans="1:21" ht="13.5" thickBot="1" x14ac:dyDescent="0.25">
      <c r="A28" s="21" t="s">
        <v>24</v>
      </c>
      <c r="B28" s="37"/>
      <c r="C28" s="37">
        <v>52279.96963927873</v>
      </c>
      <c r="D28" s="37">
        <v>48433.789815862125</v>
      </c>
      <c r="E28" s="37">
        <v>42501.535729986907</v>
      </c>
      <c r="F28" s="17">
        <v>35906.882474019301</v>
      </c>
      <c r="G28" s="17">
        <v>0</v>
      </c>
      <c r="H28" s="17" t="s">
        <v>24</v>
      </c>
      <c r="P28" s="32"/>
    </row>
    <row r="29" spans="1:21" ht="13.5" thickBot="1" x14ac:dyDescent="0.25">
      <c r="A29" s="21" t="s">
        <v>25</v>
      </c>
      <c r="B29" s="37"/>
      <c r="C29" s="37">
        <v>52277.228025260498</v>
      </c>
      <c r="D29" s="37">
        <v>48428.570300061721</v>
      </c>
      <c r="E29" s="37">
        <v>42482.638409435545</v>
      </c>
      <c r="F29" s="17">
        <v>35889.157082507976</v>
      </c>
      <c r="G29" s="17">
        <v>0</v>
      </c>
      <c r="H29" s="17" t="s">
        <v>25</v>
      </c>
      <c r="P29" s="32"/>
    </row>
    <row r="30" spans="1:21" ht="13.5" thickBot="1" x14ac:dyDescent="0.25">
      <c r="A30" s="21" t="s">
        <v>26</v>
      </c>
      <c r="B30" s="37"/>
      <c r="C30" s="37">
        <v>52274.534535284271</v>
      </c>
      <c r="D30" s="37">
        <v>48423.397787321148</v>
      </c>
      <c r="E30" s="37">
        <v>42463.795289488546</v>
      </c>
      <c r="F30" s="17">
        <v>35935.0374779755</v>
      </c>
      <c r="G30" s="17">
        <v>0</v>
      </c>
      <c r="H30" s="17" t="s">
        <v>26</v>
      </c>
      <c r="P30" s="32"/>
    </row>
    <row r="31" spans="1:21" ht="13.5" thickBot="1" x14ac:dyDescent="0.25">
      <c r="A31" s="21" t="s">
        <v>53</v>
      </c>
      <c r="B31" s="48"/>
      <c r="C31" s="37">
        <v>52271.908607188649</v>
      </c>
      <c r="D31" s="37">
        <v>48418.281726688809</v>
      </c>
      <c r="E31" s="37">
        <v>42445.005847218919</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f>(B11/B7)^(1/4)-1</f>
        <v>-1.395537201709196E-2</v>
      </c>
      <c r="C34" s="67"/>
      <c r="D34" s="67"/>
      <c r="E34" s="67"/>
    </row>
    <row r="35" spans="1:5" ht="23.25" thickBot="1" x14ac:dyDescent="0.25">
      <c r="A35" s="21" t="s">
        <v>77</v>
      </c>
      <c r="B35" s="67"/>
      <c r="C35" s="67">
        <f>(C16/C12)^(1/4)-1</f>
        <v>5.9771586069025773E-2</v>
      </c>
      <c r="D35" s="67">
        <f t="shared" ref="D35:E35" si="0">(D16/D12)^(1/4)-1</f>
        <v>4.9748570117828628E-2</v>
      </c>
      <c r="E35" s="67">
        <f t="shared" si="0"/>
        <v>3.466400983695217E-2</v>
      </c>
    </row>
    <row r="36" spans="1:5" ht="23.25" thickBot="1" x14ac:dyDescent="0.25">
      <c r="A36" s="21" t="s">
        <v>76</v>
      </c>
      <c r="B36" s="67"/>
      <c r="C36" s="67">
        <f>(C21/C17)^(1/4)-1</f>
        <v>1.93584787437584E-3</v>
      </c>
      <c r="D36" s="67">
        <f t="shared" ref="D36:E36" si="1">(D21/D17)^(1/4)-1</f>
        <v>2.0416615642462332E-3</v>
      </c>
      <c r="E36" s="67">
        <f t="shared" si="1"/>
        <v>1.4342373086408955E-3</v>
      </c>
    </row>
    <row r="37" spans="1:5" ht="23.25" thickBot="1" x14ac:dyDescent="0.25">
      <c r="A37" s="21" t="s">
        <v>75</v>
      </c>
      <c r="B37" s="67"/>
      <c r="C37" s="67">
        <f>(C21/C12)^(1/9)-1</f>
        <v>2.8319045631510331E-2</v>
      </c>
      <c r="D37" s="67">
        <f t="shared" ref="D37:E37" si="2">(D21/D12)^(1/9)-1</f>
        <v>2.2868112161676724E-2</v>
      </c>
      <c r="E37" s="67">
        <f t="shared" si="2"/>
        <v>1.6099012848272087E-2</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view="pageBreakPreview" zoomScale="85" zoomScaleNormal="70" zoomScaleSheetLayoutView="85" zoomScalePageLayoutView="30" workbookViewId="0">
      <selection activeCell="E42" sqref="E42"/>
    </sheetView>
  </sheetViews>
  <sheetFormatPr defaultRowHeight="12.75" x14ac:dyDescent="0.2"/>
  <cols>
    <col min="1" max="1" width="9.140625" style="18"/>
    <col min="2" max="2" width="9" style="18" customWidth="1"/>
    <col min="3" max="3" width="11.42578125" style="18" customWidth="1"/>
    <col min="4" max="5" width="10.140625" style="18" customWidth="1"/>
    <col min="6" max="6" width="11.7109375" style="18" hidden="1" customWidth="1"/>
    <col min="7" max="8" width="10.140625" style="18" hidden="1" customWidth="1"/>
    <col min="9" max="16384" width="9.140625" style="18"/>
  </cols>
  <sheetData>
    <row r="1" spans="1:24" s="19" customFormat="1" ht="21" customHeight="1" x14ac:dyDescent="0.2">
      <c r="A1" s="19" t="s">
        <v>93</v>
      </c>
      <c r="X1" s="44"/>
    </row>
    <row r="2" spans="1:24" ht="13.5" thickBot="1" x14ac:dyDescent="0.25">
      <c r="A2" s="14"/>
      <c r="C2" s="84">
        <v>2013</v>
      </c>
      <c r="D2" s="84"/>
      <c r="E2" s="85"/>
      <c r="F2" s="86">
        <v>2012</v>
      </c>
      <c r="G2" s="84"/>
      <c r="H2" s="85"/>
    </row>
    <row r="3" spans="1:24" ht="70.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0</v>
      </c>
      <c r="C4" s="37"/>
      <c r="D4" s="37"/>
      <c r="E4" s="37"/>
      <c r="F4" s="17"/>
      <c r="G4" s="17"/>
      <c r="H4" s="17"/>
      <c r="N4" s="33"/>
      <c r="O4" s="33"/>
      <c r="P4" s="33"/>
    </row>
    <row r="5" spans="1:24" ht="13.5" customHeight="1" thickBot="1" x14ac:dyDescent="0.25">
      <c r="A5" s="21" t="s">
        <v>2</v>
      </c>
      <c r="B5" s="37">
        <v>0</v>
      </c>
      <c r="C5" s="37"/>
      <c r="D5" s="37"/>
      <c r="E5" s="37"/>
      <c r="F5" s="17"/>
      <c r="G5" s="17"/>
      <c r="H5" s="17"/>
      <c r="N5" s="33"/>
      <c r="O5" s="33"/>
      <c r="P5" s="33"/>
    </row>
    <row r="6" spans="1:24" ht="13.5" customHeight="1" thickBot="1" x14ac:dyDescent="0.25">
      <c r="A6" s="21" t="s">
        <v>3</v>
      </c>
      <c r="B6" s="37">
        <v>0</v>
      </c>
      <c r="C6" s="37"/>
      <c r="D6" s="37"/>
      <c r="E6" s="37"/>
      <c r="F6" s="17"/>
      <c r="G6" s="17">
        <v>0</v>
      </c>
      <c r="H6" s="17"/>
      <c r="N6" s="33"/>
      <c r="O6" s="33"/>
      <c r="P6" s="33"/>
    </row>
    <row r="7" spans="1:24" ht="13.5" thickBot="1" x14ac:dyDescent="0.25">
      <c r="A7" s="21" t="s">
        <v>4</v>
      </c>
      <c r="B7" s="37">
        <v>22.628586006238937</v>
      </c>
      <c r="C7" s="37"/>
      <c r="D7" s="37"/>
      <c r="E7" s="37"/>
      <c r="F7" s="17"/>
      <c r="G7" s="17">
        <v>28.192387980831512</v>
      </c>
      <c r="H7" s="17"/>
      <c r="P7" s="32"/>
    </row>
    <row r="8" spans="1:24" ht="13.5" thickBot="1" x14ac:dyDescent="0.25">
      <c r="A8" s="21" t="s">
        <v>5</v>
      </c>
      <c r="B8" s="37">
        <v>117.84805817172982</v>
      </c>
      <c r="C8" s="37"/>
      <c r="D8" s="37"/>
      <c r="E8" s="37"/>
      <c r="F8" s="17"/>
      <c r="G8" s="17">
        <v>155.62057800575798</v>
      </c>
      <c r="H8" s="17"/>
      <c r="P8" s="32"/>
    </row>
    <row r="9" spans="1:24" ht="13.5" thickBot="1" x14ac:dyDescent="0.25">
      <c r="A9" s="21" t="s">
        <v>6</v>
      </c>
      <c r="B9" s="37">
        <v>500.64040480795649</v>
      </c>
      <c r="C9" s="37"/>
      <c r="D9" s="37"/>
      <c r="E9" s="37"/>
      <c r="F9" s="17"/>
      <c r="G9" s="17">
        <v>645.90219262258404</v>
      </c>
      <c r="H9" s="17"/>
      <c r="P9" s="32"/>
    </row>
    <row r="10" spans="1:24" ht="13.5" thickBot="1" x14ac:dyDescent="0.25">
      <c r="A10" s="21" t="s">
        <v>33</v>
      </c>
      <c r="B10" s="37">
        <v>1413.0951839517211</v>
      </c>
      <c r="C10" s="37"/>
      <c r="D10" s="37"/>
      <c r="E10" s="37"/>
      <c r="F10" s="17"/>
      <c r="G10" s="17">
        <v>1701.5118654170224</v>
      </c>
      <c r="H10" s="17"/>
      <c r="P10" s="32"/>
    </row>
    <row r="11" spans="1:24" ht="23.25" thickBot="1" x14ac:dyDescent="0.25">
      <c r="A11" s="21" t="s">
        <v>41</v>
      </c>
      <c r="B11" s="37">
        <v>2683.6082959867917</v>
      </c>
      <c r="C11" s="37"/>
      <c r="D11" s="37"/>
      <c r="E11" s="37"/>
      <c r="F11" s="17">
        <v>2473.2030399210266</v>
      </c>
      <c r="G11" s="17">
        <v>2473.2030399210266</v>
      </c>
      <c r="H11" s="17">
        <v>2473.2030399210266</v>
      </c>
      <c r="P11" s="32"/>
    </row>
    <row r="12" spans="1:24" ht="13.5" thickBot="1" x14ac:dyDescent="0.25">
      <c r="A12" s="21" t="s">
        <v>8</v>
      </c>
      <c r="B12" s="37"/>
      <c r="C12" s="37">
        <v>3260.6232131742945</v>
      </c>
      <c r="D12" s="37">
        <v>3260.6232131742945</v>
      </c>
      <c r="E12" s="37">
        <v>3260.6232131742945</v>
      </c>
      <c r="F12" s="17">
        <v>2766.2781629947449</v>
      </c>
      <c r="G12" s="17">
        <v>2766.2781629947449</v>
      </c>
      <c r="H12" s="17">
        <v>2766.2781629947449</v>
      </c>
      <c r="P12" s="32"/>
    </row>
    <row r="13" spans="1:24" ht="13.5" thickBot="1" x14ac:dyDescent="0.25">
      <c r="A13" s="21" t="s">
        <v>9</v>
      </c>
      <c r="B13" s="37"/>
      <c r="C13" s="37">
        <v>3634.3045615712708</v>
      </c>
      <c r="D13" s="37">
        <v>3634.3045615712708</v>
      </c>
      <c r="E13" s="37">
        <v>3634.3045615712708</v>
      </c>
      <c r="F13" s="17">
        <v>3050.9847010611384</v>
      </c>
      <c r="G13" s="17">
        <v>3050.9847010611384</v>
      </c>
      <c r="H13" s="17">
        <v>3050.9847010611384</v>
      </c>
      <c r="P13" s="32"/>
    </row>
    <row r="14" spans="1:24" ht="13.5" thickBot="1" x14ac:dyDescent="0.25">
      <c r="A14" s="21" t="s">
        <v>10</v>
      </c>
      <c r="B14" s="37"/>
      <c r="C14" s="37">
        <v>4020.6732872218377</v>
      </c>
      <c r="D14" s="37">
        <v>4020.6732872218377</v>
      </c>
      <c r="E14" s="37">
        <v>4020.6732872218377</v>
      </c>
      <c r="F14" s="17">
        <v>3437.4668421612414</v>
      </c>
      <c r="G14" s="17">
        <v>3437.4668421612414</v>
      </c>
      <c r="H14" s="17">
        <v>3437.4668421612414</v>
      </c>
      <c r="P14" s="32"/>
    </row>
    <row r="15" spans="1:24" ht="13.5" thickBot="1" x14ac:dyDescent="0.25">
      <c r="A15" s="21" t="s">
        <v>11</v>
      </c>
      <c r="B15" s="37"/>
      <c r="C15" s="37">
        <v>4452.3117927915127</v>
      </c>
      <c r="D15" s="37">
        <v>4452.3117927915127</v>
      </c>
      <c r="E15" s="37">
        <v>4452.3117927915127</v>
      </c>
      <c r="F15" s="17">
        <v>3890.3013226396552</v>
      </c>
      <c r="G15" s="17">
        <v>3890.3013226396552</v>
      </c>
      <c r="H15" s="17">
        <v>3890.3013226396552</v>
      </c>
      <c r="P15" s="32"/>
    </row>
    <row r="16" spans="1:24" ht="13.5" thickBot="1" x14ac:dyDescent="0.25">
      <c r="A16" s="21" t="s">
        <v>12</v>
      </c>
      <c r="B16" s="37"/>
      <c r="C16" s="37">
        <v>4933.7443664982175</v>
      </c>
      <c r="D16" s="37">
        <v>4933.7443664982175</v>
      </c>
      <c r="E16" s="37">
        <v>4933.7443664982175</v>
      </c>
      <c r="F16" s="17">
        <v>4485.2298033711259</v>
      </c>
      <c r="G16" s="17">
        <v>4485.2298033711259</v>
      </c>
      <c r="H16" s="17">
        <v>4485.2298033711259</v>
      </c>
      <c r="P16" s="32"/>
    </row>
    <row r="17" spans="1:21" ht="13.5" thickBot="1" x14ac:dyDescent="0.25">
      <c r="A17" s="21" t="s">
        <v>13</v>
      </c>
      <c r="B17" s="37"/>
      <c r="C17" s="37">
        <v>5482.1705629514818</v>
      </c>
      <c r="D17" s="37">
        <v>5482.1705629514818</v>
      </c>
      <c r="E17" s="37">
        <v>5482.1705629514818</v>
      </c>
      <c r="F17" s="17">
        <v>5157.599846824035</v>
      </c>
      <c r="G17" s="17">
        <v>5157.599846824035</v>
      </c>
      <c r="H17" s="17">
        <v>5157.599846824035</v>
      </c>
      <c r="P17" s="32"/>
    </row>
    <row r="18" spans="1:21" ht="13.5" thickBot="1" x14ac:dyDescent="0.25">
      <c r="A18" s="21" t="s">
        <v>14</v>
      </c>
      <c r="B18" s="37"/>
      <c r="C18" s="37">
        <v>6102.4188736671613</v>
      </c>
      <c r="D18" s="37">
        <v>6102.4188736671613</v>
      </c>
      <c r="E18" s="37">
        <v>6102.4188736671613</v>
      </c>
      <c r="F18" s="17">
        <v>5921.8183008843289</v>
      </c>
      <c r="G18" s="17">
        <v>5921.8183008843289</v>
      </c>
      <c r="H18" s="17">
        <v>5921.8183008843289</v>
      </c>
      <c r="P18" s="32"/>
    </row>
    <row r="19" spans="1:21" ht="13.5" thickBot="1" x14ac:dyDescent="0.25">
      <c r="A19" s="21" t="s">
        <v>15</v>
      </c>
      <c r="B19" s="37"/>
      <c r="C19" s="37">
        <v>6795.3776951261652</v>
      </c>
      <c r="D19" s="37">
        <v>6795.3776951261652</v>
      </c>
      <c r="E19" s="37">
        <v>6795.3776951261652</v>
      </c>
      <c r="F19" s="17">
        <v>6732.1786528601979</v>
      </c>
      <c r="G19" s="17">
        <v>6732.1786528601979</v>
      </c>
      <c r="H19" s="17">
        <v>6732.1786528601979</v>
      </c>
      <c r="P19" s="32"/>
    </row>
    <row r="20" spans="1:21" ht="13.5" thickBot="1" x14ac:dyDescent="0.25">
      <c r="A20" s="21" t="s">
        <v>16</v>
      </c>
      <c r="B20" s="37"/>
      <c r="C20" s="37">
        <v>7433.1922799956046</v>
      </c>
      <c r="D20" s="37">
        <v>7433.1922799956046</v>
      </c>
      <c r="E20" s="37">
        <v>7433.1922799956046</v>
      </c>
      <c r="F20" s="17">
        <v>7558.0850732617328</v>
      </c>
      <c r="G20" s="17">
        <v>7558.0850732617328</v>
      </c>
      <c r="H20" s="17">
        <v>7558.0850732617328</v>
      </c>
      <c r="P20" s="32"/>
    </row>
    <row r="21" spans="1:21" ht="13.5" thickBot="1" x14ac:dyDescent="0.25">
      <c r="A21" s="21" t="s">
        <v>17</v>
      </c>
      <c r="B21" s="37"/>
      <c r="C21" s="37">
        <v>8096.5821835502593</v>
      </c>
      <c r="D21" s="37">
        <v>8096.5821835502593</v>
      </c>
      <c r="E21" s="37">
        <v>8096.5821835502593</v>
      </c>
      <c r="F21" s="17">
        <v>8407.9568323063195</v>
      </c>
      <c r="G21" s="17">
        <v>8407.9568323063195</v>
      </c>
      <c r="H21" s="17">
        <v>8407.9568323063195</v>
      </c>
      <c r="P21" s="32"/>
    </row>
    <row r="22" spans="1:21" ht="13.5" thickBot="1" x14ac:dyDescent="0.25">
      <c r="A22" s="21" t="s">
        <v>18</v>
      </c>
      <c r="B22" s="37"/>
      <c r="C22" s="37">
        <v>8802.9440462141047</v>
      </c>
      <c r="D22" s="37">
        <v>8802.9440462141047</v>
      </c>
      <c r="E22" s="37">
        <v>8802.9440462141047</v>
      </c>
      <c r="F22" s="17">
        <v>9245.75459935248</v>
      </c>
      <c r="G22" s="17">
        <v>9245.75459935248</v>
      </c>
      <c r="H22" s="17">
        <v>9245.75459935248</v>
      </c>
      <c r="P22" s="32"/>
    </row>
    <row r="23" spans="1:21" ht="13.5" thickBot="1" x14ac:dyDescent="0.25">
      <c r="A23" s="21" t="s">
        <v>19</v>
      </c>
      <c r="B23" s="37"/>
      <c r="C23" s="37">
        <v>9543.741388276816</v>
      </c>
      <c r="D23" s="37">
        <v>9543.741388276816</v>
      </c>
      <c r="E23" s="37">
        <v>9543.741388276816</v>
      </c>
      <c r="F23" s="17">
        <v>10118.446616173222</v>
      </c>
      <c r="G23" s="17">
        <v>10118.446616173222</v>
      </c>
      <c r="H23" s="17">
        <v>10118.446616173222</v>
      </c>
      <c r="P23" s="32"/>
    </row>
    <row r="24" spans="1:21" ht="13.5" thickBot="1" x14ac:dyDescent="0.25">
      <c r="A24" s="21" t="s">
        <v>20</v>
      </c>
      <c r="B24" s="37"/>
      <c r="C24" s="37">
        <v>10316.822820272673</v>
      </c>
      <c r="D24" s="37">
        <v>10316.822820272673</v>
      </c>
      <c r="E24" s="37">
        <v>10316.822820272673</v>
      </c>
      <c r="F24" s="17">
        <v>10995.09547078771</v>
      </c>
      <c r="G24" s="17">
        <v>10995.09547078771</v>
      </c>
      <c r="H24" s="17">
        <v>10995.09547078771</v>
      </c>
      <c r="P24" s="32"/>
    </row>
    <row r="25" spans="1:21" ht="13.5" thickBot="1" x14ac:dyDescent="0.25">
      <c r="A25" s="21" t="s">
        <v>21</v>
      </c>
      <c r="B25" s="37"/>
      <c r="C25" s="37">
        <v>11117.975530146705</v>
      </c>
      <c r="D25" s="37">
        <v>11117.975530146705</v>
      </c>
      <c r="E25" s="37">
        <v>11117.975530146705</v>
      </c>
      <c r="F25" s="17">
        <v>11864.093971541333</v>
      </c>
      <c r="G25" s="17">
        <v>11864.093971541333</v>
      </c>
      <c r="H25" s="17">
        <v>11864.093971541333</v>
      </c>
      <c r="P25" s="32"/>
    </row>
    <row r="26" spans="1:21" ht="13.5" thickBot="1" x14ac:dyDescent="0.25">
      <c r="A26" s="21" t="s">
        <v>22</v>
      </c>
      <c r="B26" s="37"/>
      <c r="C26" s="37">
        <v>11932.900050175424</v>
      </c>
      <c r="D26" s="37">
        <v>11932.900050175424</v>
      </c>
      <c r="E26" s="37">
        <v>11932.900050175424</v>
      </c>
      <c r="F26" s="17">
        <v>12695.503716590458</v>
      </c>
      <c r="G26" s="17">
        <v>12695.503716590458</v>
      </c>
      <c r="H26" s="17">
        <v>12695.503716590458</v>
      </c>
      <c r="P26" s="32"/>
    </row>
    <row r="27" spans="1:21" ht="13.5" thickBot="1" x14ac:dyDescent="0.25">
      <c r="A27" s="21" t="s">
        <v>23</v>
      </c>
      <c r="B27" s="37"/>
      <c r="C27" s="37">
        <v>12747.553617391661</v>
      </c>
      <c r="D27" s="37">
        <v>12747.553617391661</v>
      </c>
      <c r="E27" s="37">
        <v>12747.553617391661</v>
      </c>
      <c r="F27" s="17">
        <v>13538.508286419536</v>
      </c>
      <c r="G27" s="17">
        <v>13538.508286419536</v>
      </c>
      <c r="H27" s="17">
        <v>13538.508286419536</v>
      </c>
      <c r="P27" s="32"/>
    </row>
    <row r="28" spans="1:21" ht="13.5" thickBot="1" x14ac:dyDescent="0.25">
      <c r="A28" s="21" t="s">
        <v>24</v>
      </c>
      <c r="B28" s="37"/>
      <c r="C28" s="37">
        <v>13551.623235378032</v>
      </c>
      <c r="D28" s="37">
        <v>13551.623235378032</v>
      </c>
      <c r="E28" s="37">
        <v>13551.623235378032</v>
      </c>
      <c r="F28" s="17">
        <v>14351.142029307388</v>
      </c>
      <c r="G28" s="17">
        <v>14351.142029307388</v>
      </c>
      <c r="H28" s="17">
        <v>14351.142029307388</v>
      </c>
      <c r="P28" s="32"/>
    </row>
    <row r="29" spans="1:21" ht="13.5" thickBot="1" x14ac:dyDescent="0.25">
      <c r="A29" s="21" t="s">
        <v>25</v>
      </c>
      <c r="B29" s="37"/>
      <c r="C29" s="37">
        <v>14341.262975969656</v>
      </c>
      <c r="D29" s="37">
        <v>14341.262975969656</v>
      </c>
      <c r="E29" s="37">
        <v>14341.262975969656</v>
      </c>
      <c r="F29" s="17">
        <v>15027.237309232834</v>
      </c>
      <c r="G29" s="17">
        <v>15027.237309232834</v>
      </c>
      <c r="H29" s="17">
        <v>15027.237309232834</v>
      </c>
      <c r="P29" s="32"/>
    </row>
    <row r="30" spans="1:21" ht="13.5" thickBot="1" x14ac:dyDescent="0.25">
      <c r="A30" s="21" t="s">
        <v>26</v>
      </c>
      <c r="B30" s="37"/>
      <c r="C30" s="37">
        <v>15118.20666131701</v>
      </c>
      <c r="D30" s="37">
        <v>15118.20666131701</v>
      </c>
      <c r="E30" s="37">
        <v>15118.20666131701</v>
      </c>
      <c r="F30" s="17">
        <v>15727.561351775832</v>
      </c>
      <c r="G30" s="17">
        <v>15727.561351775832</v>
      </c>
      <c r="H30" s="17">
        <v>15727.561351775832</v>
      </c>
      <c r="P30" s="32"/>
    </row>
    <row r="31" spans="1:21" ht="13.5" thickBot="1" x14ac:dyDescent="0.25">
      <c r="A31" s="21" t="s">
        <v>53</v>
      </c>
      <c r="B31" s="48"/>
      <c r="C31" s="37">
        <v>15897.757196278453</v>
      </c>
      <c r="D31" s="37">
        <v>15897.757196278453</v>
      </c>
      <c r="E31" s="37">
        <v>15897.757196278453</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f>(B11/B7)^(1/4)-1</f>
        <v>2.3000113013801813</v>
      </c>
      <c r="C34" s="67"/>
      <c r="D34" s="67"/>
      <c r="E34" s="67"/>
    </row>
    <row r="35" spans="1:5" ht="23.25" thickBot="1" x14ac:dyDescent="0.25">
      <c r="A35" s="21" t="s">
        <v>77</v>
      </c>
      <c r="B35" s="67"/>
      <c r="C35" s="67">
        <f>(C16/C12)^(1/4)-1</f>
        <v>0.1090956625560191</v>
      </c>
      <c r="D35" s="67">
        <f t="shared" ref="D35:E35" si="0">(D16/D12)^(1/4)-1</f>
        <v>0.1090956625560191</v>
      </c>
      <c r="E35" s="67">
        <f t="shared" si="0"/>
        <v>0.1090956625560191</v>
      </c>
    </row>
    <row r="36" spans="1:5" ht="23.25" thickBot="1" x14ac:dyDescent="0.25">
      <c r="A36" s="21" t="s">
        <v>76</v>
      </c>
      <c r="B36" s="67"/>
      <c r="C36" s="67">
        <f>(C21/C17)^(1/4)-1</f>
        <v>0.10239515612198624</v>
      </c>
      <c r="D36" s="67">
        <f t="shared" ref="D36:E36" si="1">(D21/D17)^(1/4)-1</f>
        <v>0.10239515612198624</v>
      </c>
      <c r="E36" s="67">
        <f t="shared" si="1"/>
        <v>0.10239515612198624</v>
      </c>
    </row>
    <row r="37" spans="1:5" ht="23.25" thickBot="1" x14ac:dyDescent="0.25">
      <c r="A37" s="21" t="s">
        <v>75</v>
      </c>
      <c r="B37" s="67"/>
      <c r="C37" s="67">
        <f>(C21/C12)^(1/9)-1</f>
        <v>0.10634101334925572</v>
      </c>
      <c r="D37" s="67">
        <f t="shared" ref="D37:E37" si="2">(D21/D12)^(1/9)-1</f>
        <v>0.10634101334925572</v>
      </c>
      <c r="E37" s="67">
        <f t="shared" si="2"/>
        <v>0.10634101334925572</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view="pageBreakPreview" zoomScale="85" zoomScaleNormal="70" zoomScaleSheetLayoutView="85" zoomScalePageLayoutView="30" workbookViewId="0">
      <selection activeCell="I43" sqref="I43"/>
    </sheetView>
  </sheetViews>
  <sheetFormatPr defaultRowHeight="12.75" x14ac:dyDescent="0.2"/>
  <cols>
    <col min="1" max="1" width="9.140625" style="18"/>
    <col min="2" max="2" width="9" style="18" customWidth="1"/>
    <col min="3" max="3" width="11.28515625" style="18" customWidth="1"/>
    <col min="4" max="5" width="10.140625" style="18" customWidth="1"/>
    <col min="6" max="6" width="11.7109375" style="18" hidden="1" customWidth="1"/>
    <col min="7" max="8" width="10.140625" style="18" hidden="1" customWidth="1"/>
    <col min="9" max="16384" width="9.140625" style="18"/>
  </cols>
  <sheetData>
    <row r="1" spans="1:24" s="19" customFormat="1" ht="21" customHeight="1" x14ac:dyDescent="0.2">
      <c r="A1" s="19" t="s">
        <v>94</v>
      </c>
      <c r="X1" s="44"/>
    </row>
    <row r="2" spans="1:24" ht="13.5" thickBot="1" x14ac:dyDescent="0.25">
      <c r="A2" s="14"/>
      <c r="C2" s="84">
        <v>2013</v>
      </c>
      <c r="D2" s="84"/>
      <c r="E2" s="85"/>
      <c r="F2" s="86">
        <v>2012</v>
      </c>
      <c r="G2" s="84"/>
      <c r="H2" s="85"/>
    </row>
    <row r="3" spans="1:24" ht="68.2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0</v>
      </c>
      <c r="C4" s="37"/>
      <c r="D4" s="37"/>
      <c r="E4" s="37"/>
      <c r="F4" s="17"/>
      <c r="G4" s="17"/>
      <c r="H4" s="17"/>
      <c r="N4" s="33"/>
      <c r="O4" s="33"/>
      <c r="P4" s="33"/>
    </row>
    <row r="5" spans="1:24" ht="13.5" customHeight="1" thickBot="1" x14ac:dyDescent="0.25">
      <c r="A5" s="21" t="s">
        <v>2</v>
      </c>
      <c r="B5" s="37">
        <v>0</v>
      </c>
      <c r="C5" s="37"/>
      <c r="D5" s="37"/>
      <c r="E5" s="37"/>
      <c r="F5" s="17"/>
      <c r="G5" s="17"/>
      <c r="H5" s="17"/>
      <c r="N5" s="33"/>
      <c r="O5" s="33"/>
      <c r="P5" s="33"/>
    </row>
    <row r="6" spans="1:24" ht="13.5" customHeight="1" thickBot="1" x14ac:dyDescent="0.25">
      <c r="A6" s="21" t="s">
        <v>3</v>
      </c>
      <c r="B6" s="37">
        <v>0</v>
      </c>
      <c r="C6" s="37"/>
      <c r="D6" s="37"/>
      <c r="E6" s="37"/>
      <c r="F6" s="17"/>
      <c r="G6" s="17"/>
      <c r="H6" s="17"/>
      <c r="N6" s="33"/>
      <c r="O6" s="33"/>
      <c r="P6" s="33"/>
    </row>
    <row r="7" spans="1:24" ht="13.5" thickBot="1" x14ac:dyDescent="0.25">
      <c r="A7" s="21" t="s">
        <v>4</v>
      </c>
      <c r="B7" s="37">
        <v>0</v>
      </c>
      <c r="C7" s="37"/>
      <c r="D7" s="37"/>
      <c r="E7" s="37"/>
      <c r="F7" s="17"/>
      <c r="G7" s="17"/>
      <c r="H7" s="17"/>
      <c r="P7" s="32"/>
    </row>
    <row r="8" spans="1:24" ht="13.5" thickBot="1" x14ac:dyDescent="0.25">
      <c r="A8" s="21" t="s">
        <v>5</v>
      </c>
      <c r="B8" s="37">
        <v>0</v>
      </c>
      <c r="C8" s="37"/>
      <c r="D8" s="37"/>
      <c r="E8" s="37"/>
      <c r="F8" s="17"/>
      <c r="G8" s="17"/>
      <c r="H8" s="17"/>
      <c r="P8" s="32"/>
    </row>
    <row r="9" spans="1:24" ht="13.5" thickBot="1" x14ac:dyDescent="0.25">
      <c r="A9" s="21" t="s">
        <v>6</v>
      </c>
      <c r="B9" s="37">
        <v>0</v>
      </c>
      <c r="C9" s="37"/>
      <c r="D9" s="37"/>
      <c r="E9" s="37"/>
      <c r="F9" s="17"/>
      <c r="G9" s="17"/>
      <c r="H9" s="17"/>
      <c r="P9" s="32"/>
    </row>
    <row r="10" spans="1:24" ht="13.5" thickBot="1" x14ac:dyDescent="0.25">
      <c r="A10" s="21" t="s">
        <v>33</v>
      </c>
      <c r="B10" s="37">
        <v>0</v>
      </c>
      <c r="C10" s="37"/>
      <c r="D10" s="37"/>
      <c r="E10" s="37"/>
      <c r="F10" s="17"/>
      <c r="G10" s="17"/>
      <c r="H10" s="17">
        <v>98.634291216049675</v>
      </c>
      <c r="P10" s="32"/>
    </row>
    <row r="11" spans="1:24" ht="23.25" thickBot="1" x14ac:dyDescent="0.25">
      <c r="A11" s="21" t="s">
        <v>41</v>
      </c>
      <c r="B11" s="37">
        <v>1126.571257322259</v>
      </c>
      <c r="C11" s="37"/>
      <c r="D11" s="37"/>
      <c r="E11" s="37"/>
      <c r="F11" s="17">
        <v>1587.6892334261931</v>
      </c>
      <c r="G11" s="17">
        <v>1587.6892334261931</v>
      </c>
      <c r="H11" s="17" t="s">
        <v>115</v>
      </c>
      <c r="P11" s="32"/>
    </row>
    <row r="12" spans="1:24" ht="13.5" thickBot="1" x14ac:dyDescent="0.25">
      <c r="A12" s="21" t="s">
        <v>8</v>
      </c>
      <c r="B12" s="37"/>
      <c r="C12" s="37">
        <v>3241.9572931956809</v>
      </c>
      <c r="D12" s="37">
        <v>3241.9572931956809</v>
      </c>
      <c r="E12" s="37">
        <v>3241.9572931956809</v>
      </c>
      <c r="F12" s="17">
        <v>2353.9896225087205</v>
      </c>
      <c r="G12" s="17">
        <v>2353.9896225087205</v>
      </c>
      <c r="H12" s="17">
        <v>0</v>
      </c>
      <c r="P12" s="32"/>
    </row>
    <row r="13" spans="1:24" ht="13.5" thickBot="1" x14ac:dyDescent="0.25">
      <c r="A13" s="21" t="s">
        <v>9</v>
      </c>
      <c r="B13" s="37"/>
      <c r="C13" s="37">
        <v>4364.1660335184388</v>
      </c>
      <c r="D13" s="37">
        <v>4364.1660335184388</v>
      </c>
      <c r="E13" s="37">
        <v>4364.1660335184388</v>
      </c>
      <c r="F13" s="17">
        <v>3047.7505375911592</v>
      </c>
      <c r="G13" s="17">
        <v>3047.7505375911592</v>
      </c>
      <c r="H13" s="17">
        <v>0</v>
      </c>
      <c r="P13" s="32"/>
    </row>
    <row r="14" spans="1:24" ht="13.5" thickBot="1" x14ac:dyDescent="0.25">
      <c r="A14" s="21" t="s">
        <v>10</v>
      </c>
      <c r="B14" s="37"/>
      <c r="C14" s="37">
        <v>5770.5916180962749</v>
      </c>
      <c r="D14" s="37">
        <v>5770.5916180962749</v>
      </c>
      <c r="E14" s="37">
        <v>5770.5916180962749</v>
      </c>
      <c r="F14" s="17">
        <v>3735.2769072746755</v>
      </c>
      <c r="G14" s="17">
        <v>3735.2769072746755</v>
      </c>
      <c r="H14" s="17">
        <v>0</v>
      </c>
      <c r="P14" s="32"/>
    </row>
    <row r="15" spans="1:24" ht="13.5" thickBot="1" x14ac:dyDescent="0.25">
      <c r="A15" s="21" t="s">
        <v>11</v>
      </c>
      <c r="B15" s="37"/>
      <c r="C15" s="37">
        <v>6831.1830200849918</v>
      </c>
      <c r="D15" s="37">
        <v>6831.1830200849918</v>
      </c>
      <c r="E15" s="37">
        <v>6831.1830200849918</v>
      </c>
      <c r="F15" s="17">
        <v>4419.9357950278809</v>
      </c>
      <c r="G15" s="17">
        <v>4419.9357950278809</v>
      </c>
      <c r="H15" s="17">
        <v>0</v>
      </c>
      <c r="P15" s="32"/>
    </row>
    <row r="16" spans="1:24" ht="13.5" thickBot="1" x14ac:dyDescent="0.25">
      <c r="A16" s="21" t="s">
        <v>12</v>
      </c>
      <c r="B16" s="37"/>
      <c r="C16" s="37">
        <v>8047.9423650500048</v>
      </c>
      <c r="D16" s="37">
        <v>8047.9423650500048</v>
      </c>
      <c r="E16" s="37">
        <v>8047.9423650500048</v>
      </c>
      <c r="F16" s="17">
        <v>5100.907039593666</v>
      </c>
      <c r="G16" s="17">
        <v>5100.907039593666</v>
      </c>
      <c r="H16" s="17">
        <v>0</v>
      </c>
      <c r="P16" s="32"/>
    </row>
    <row r="17" spans="1:21" ht="13.5" thickBot="1" x14ac:dyDescent="0.25">
      <c r="A17" s="21" t="s">
        <v>13</v>
      </c>
      <c r="B17" s="37"/>
      <c r="C17" s="37">
        <v>9255.4924059913519</v>
      </c>
      <c r="D17" s="37">
        <v>9255.4924059913519</v>
      </c>
      <c r="E17" s="37">
        <v>9255.4924059913519</v>
      </c>
      <c r="F17" s="17">
        <v>5783.7341383234461</v>
      </c>
      <c r="G17" s="17">
        <v>5783.7341383234461</v>
      </c>
      <c r="H17" s="17">
        <v>0</v>
      </c>
      <c r="P17" s="32"/>
    </row>
    <row r="18" spans="1:21" ht="13.5" thickBot="1" x14ac:dyDescent="0.25">
      <c r="A18" s="21" t="s">
        <v>14</v>
      </c>
      <c r="B18" s="37"/>
      <c r="C18" s="37">
        <v>10463.884177930191</v>
      </c>
      <c r="D18" s="37">
        <v>10463.884177930191</v>
      </c>
      <c r="E18" s="37">
        <v>10463.884177930191</v>
      </c>
      <c r="F18" s="17">
        <v>6464.4000212881529</v>
      </c>
      <c r="G18" s="17">
        <v>6464.4000212881529</v>
      </c>
      <c r="H18" s="17">
        <v>0</v>
      </c>
      <c r="P18" s="32"/>
    </row>
    <row r="19" spans="1:21" ht="13.5" thickBot="1" x14ac:dyDescent="0.25">
      <c r="A19" s="21" t="s">
        <v>15</v>
      </c>
      <c r="B19" s="37"/>
      <c r="C19" s="37">
        <v>11029.676864221354</v>
      </c>
      <c r="D19" s="37">
        <v>11029.676864221354</v>
      </c>
      <c r="E19" s="37">
        <v>11029.676864221354</v>
      </c>
      <c r="F19" s="17">
        <v>6791.2111408978517</v>
      </c>
      <c r="G19" s="17">
        <v>6791.2111408978517</v>
      </c>
      <c r="H19" s="17">
        <v>0</v>
      </c>
      <c r="P19" s="32"/>
    </row>
    <row r="20" spans="1:21" ht="13.5" thickBot="1" x14ac:dyDescent="0.25">
      <c r="A20" s="21" t="s">
        <v>16</v>
      </c>
      <c r="B20" s="37"/>
      <c r="C20" s="37">
        <v>11357.56053552748</v>
      </c>
      <c r="D20" s="37">
        <v>11357.56053552748</v>
      </c>
      <c r="E20" s="37">
        <v>11357.56053552748</v>
      </c>
      <c r="F20" s="17">
        <v>7095.5060138723493</v>
      </c>
      <c r="G20" s="17">
        <v>7095.5060138723493</v>
      </c>
      <c r="H20" s="17">
        <v>0</v>
      </c>
      <c r="P20" s="32"/>
    </row>
    <row r="21" spans="1:21" ht="13.5" thickBot="1" x14ac:dyDescent="0.25">
      <c r="A21" s="21" t="s">
        <v>17</v>
      </c>
      <c r="B21" s="37"/>
      <c r="C21" s="37">
        <v>11873.638381747607</v>
      </c>
      <c r="D21" s="37">
        <v>11873.638381747607</v>
      </c>
      <c r="E21" s="37">
        <v>11873.638381747607</v>
      </c>
      <c r="F21" s="17">
        <v>7352.2571966161577</v>
      </c>
      <c r="G21" s="17">
        <v>7352.2571966161577</v>
      </c>
      <c r="H21" s="17">
        <v>0</v>
      </c>
      <c r="P21" s="32"/>
    </row>
    <row r="22" spans="1:21" ht="13.5" thickBot="1" x14ac:dyDescent="0.25">
      <c r="A22" s="21" t="s">
        <v>18</v>
      </c>
      <c r="B22" s="37"/>
      <c r="C22" s="37">
        <v>12313.06424683739</v>
      </c>
      <c r="D22" s="37">
        <v>12313.06424683739</v>
      </c>
      <c r="E22" s="37">
        <v>12313.06424683739</v>
      </c>
      <c r="F22" s="17">
        <v>7680.4755457604333</v>
      </c>
      <c r="G22" s="17">
        <v>7680.4755457604333</v>
      </c>
      <c r="H22" s="17">
        <v>0</v>
      </c>
      <c r="P22" s="32"/>
    </row>
    <row r="23" spans="1:21" ht="13.5" thickBot="1" x14ac:dyDescent="0.25">
      <c r="A23" s="21" t="s">
        <v>19</v>
      </c>
      <c r="B23" s="37"/>
      <c r="C23" s="37">
        <v>12779.248698475658</v>
      </c>
      <c r="D23" s="37">
        <v>12779.248698475658</v>
      </c>
      <c r="E23" s="37">
        <v>12779.248698475658</v>
      </c>
      <c r="F23" s="17">
        <v>8136.3288207998721</v>
      </c>
      <c r="G23" s="17">
        <v>8136.3288207998721</v>
      </c>
      <c r="H23" s="17">
        <v>0</v>
      </c>
      <c r="P23" s="32"/>
    </row>
    <row r="24" spans="1:21" ht="13.5" thickBot="1" x14ac:dyDescent="0.25">
      <c r="A24" s="21" t="s">
        <v>20</v>
      </c>
      <c r="B24" s="37"/>
      <c r="C24" s="37">
        <v>13029.35972338082</v>
      </c>
      <c r="D24" s="37">
        <v>13029.35972338082</v>
      </c>
      <c r="E24" s="37">
        <v>13029.35972338082</v>
      </c>
      <c r="F24" s="17">
        <v>8630.4714894557219</v>
      </c>
      <c r="G24" s="17">
        <v>8630.4714894557219</v>
      </c>
      <c r="H24" s="17">
        <v>0</v>
      </c>
      <c r="P24" s="32"/>
    </row>
    <row r="25" spans="1:21" ht="13.5" thickBot="1" x14ac:dyDescent="0.25">
      <c r="A25" s="21" t="s">
        <v>21</v>
      </c>
      <c r="B25" s="37"/>
      <c r="C25" s="37">
        <v>13310.694942707301</v>
      </c>
      <c r="D25" s="37">
        <v>13310.694942707301</v>
      </c>
      <c r="E25" s="37">
        <v>13310.694942707301</v>
      </c>
      <c r="F25" s="17">
        <v>9049.1503843718219</v>
      </c>
      <c r="G25" s="17">
        <v>9049.1503843718219</v>
      </c>
      <c r="H25" s="17">
        <v>0</v>
      </c>
      <c r="P25" s="32"/>
    </row>
    <row r="26" spans="1:21" ht="13.5" thickBot="1" x14ac:dyDescent="0.25">
      <c r="A26" s="21" t="s">
        <v>22</v>
      </c>
      <c r="B26" s="37"/>
      <c r="C26" s="37">
        <v>13624.349437628762</v>
      </c>
      <c r="D26" s="37">
        <v>13624.349437628762</v>
      </c>
      <c r="E26" s="37">
        <v>13624.349437628762</v>
      </c>
      <c r="F26" s="17">
        <v>9230.6070171117244</v>
      </c>
      <c r="G26" s="17">
        <v>9230.6070171117244</v>
      </c>
      <c r="H26" s="17">
        <v>0</v>
      </c>
      <c r="P26" s="32"/>
    </row>
    <row r="27" spans="1:21" ht="13.5" thickBot="1" x14ac:dyDescent="0.25">
      <c r="A27" s="21" t="s">
        <v>23</v>
      </c>
      <c r="B27" s="37"/>
      <c r="C27" s="37">
        <v>13891.726771909998</v>
      </c>
      <c r="D27" s="37">
        <v>13891.726771909998</v>
      </c>
      <c r="E27" s="37">
        <v>13891.726771909998</v>
      </c>
      <c r="F27" s="17">
        <v>9460.5517588795938</v>
      </c>
      <c r="G27" s="17">
        <v>9460.5517588795938</v>
      </c>
      <c r="H27" s="17">
        <v>0</v>
      </c>
      <c r="P27" s="32"/>
    </row>
    <row r="28" spans="1:21" ht="13.5" thickBot="1" x14ac:dyDescent="0.25">
      <c r="A28" s="21" t="s">
        <v>24</v>
      </c>
      <c r="B28" s="37"/>
      <c r="C28" s="37">
        <v>14182.868190999474</v>
      </c>
      <c r="D28" s="37">
        <v>14182.868190999474</v>
      </c>
      <c r="E28" s="37">
        <v>14182.868190999474</v>
      </c>
      <c r="F28" s="17">
        <v>9815.1395461979901</v>
      </c>
      <c r="G28" s="17">
        <v>9815.1395461979901</v>
      </c>
      <c r="H28" s="17">
        <v>0</v>
      </c>
      <c r="P28" s="32"/>
    </row>
    <row r="29" spans="1:21" ht="13.5" thickBot="1" x14ac:dyDescent="0.25">
      <c r="A29" s="21" t="s">
        <v>25</v>
      </c>
      <c r="B29" s="37"/>
      <c r="C29" s="37">
        <v>14399.611573838491</v>
      </c>
      <c r="D29" s="37">
        <v>14399.611573838491</v>
      </c>
      <c r="E29" s="37">
        <v>14399.611573838491</v>
      </c>
      <c r="F29" s="17">
        <v>10177.342412467853</v>
      </c>
      <c r="G29" s="17">
        <v>10177.342412467853</v>
      </c>
      <c r="H29" s="17">
        <v>0</v>
      </c>
      <c r="P29" s="32"/>
    </row>
    <row r="30" spans="1:21" ht="13.5" thickBot="1" x14ac:dyDescent="0.25">
      <c r="A30" s="21" t="s">
        <v>26</v>
      </c>
      <c r="B30" s="37"/>
      <c r="C30" s="37">
        <v>14650.361200873862</v>
      </c>
      <c r="D30" s="37">
        <v>14650.361200873862</v>
      </c>
      <c r="E30" s="37">
        <v>14650.361200873862</v>
      </c>
      <c r="F30" s="17">
        <v>10515.737732248492</v>
      </c>
      <c r="G30" s="17">
        <v>10515.737732248492</v>
      </c>
      <c r="H30" s="17">
        <v>0</v>
      </c>
      <c r="P30" s="32"/>
    </row>
    <row r="31" spans="1:21" ht="13.5" thickBot="1" x14ac:dyDescent="0.25">
      <c r="A31" s="21" t="s">
        <v>53</v>
      </c>
      <c r="B31" s="48"/>
      <c r="C31" s="37">
        <v>14902.65916159619</v>
      </c>
      <c r="D31" s="37">
        <v>14902.65916159619</v>
      </c>
      <c r="E31" s="37">
        <v>14902.65916159619</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t="s">
        <v>130</v>
      </c>
      <c r="C34" s="67"/>
      <c r="D34" s="67"/>
      <c r="E34" s="67"/>
    </row>
    <row r="35" spans="1:5" ht="23.25" thickBot="1" x14ac:dyDescent="0.25">
      <c r="A35" s="21" t="s">
        <v>77</v>
      </c>
      <c r="B35" s="67"/>
      <c r="C35" s="67">
        <f>(C16/C12)^(1/4)-1</f>
        <v>0.25521867498535089</v>
      </c>
      <c r="D35" s="67">
        <f t="shared" ref="D35:E35" si="0">(D16/D12)^(1/4)-1</f>
        <v>0.25521867498535089</v>
      </c>
      <c r="E35" s="67">
        <f t="shared" si="0"/>
        <v>0.25521867498535089</v>
      </c>
    </row>
    <row r="36" spans="1:5" ht="23.25" thickBot="1" x14ac:dyDescent="0.25">
      <c r="A36" s="21" t="s">
        <v>76</v>
      </c>
      <c r="B36" s="67"/>
      <c r="C36" s="67">
        <f>(C21/C17)^(1/4)-1</f>
        <v>6.4255914298742889E-2</v>
      </c>
      <c r="D36" s="67">
        <f t="shared" ref="D36:E36" si="1">(D21/D17)^(1/4)-1</f>
        <v>6.4255914298742889E-2</v>
      </c>
      <c r="E36" s="67">
        <f t="shared" si="1"/>
        <v>6.4255914298742889E-2</v>
      </c>
    </row>
    <row r="37" spans="1:5" ht="23.25" thickBot="1" x14ac:dyDescent="0.25">
      <c r="A37" s="21" t="s">
        <v>75</v>
      </c>
      <c r="B37" s="67"/>
      <c r="C37" s="67">
        <f>(C21/C12)^(1/9)-1</f>
        <v>0.15515918726150124</v>
      </c>
      <c r="D37" s="67">
        <f t="shared" ref="D37:E37" si="2">(D21/D12)^(1/9)-1</f>
        <v>0.15515918726150124</v>
      </c>
      <c r="E37" s="67">
        <f t="shared" si="2"/>
        <v>0.15515918726150124</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7"/>
  <sheetViews>
    <sheetView tabSelected="1" view="pageBreakPreview" zoomScale="85" zoomScaleNormal="70" zoomScaleSheetLayoutView="85" zoomScalePageLayoutView="30" workbookViewId="0">
      <selection activeCell="E42" sqref="E42"/>
    </sheetView>
  </sheetViews>
  <sheetFormatPr defaultRowHeight="12.75" x14ac:dyDescent="0.2"/>
  <cols>
    <col min="1" max="1" width="9.140625" style="18"/>
    <col min="2" max="2" width="9" style="18" customWidth="1"/>
    <col min="3" max="3" width="12" style="18" customWidth="1"/>
    <col min="4" max="5" width="10.140625" style="18" customWidth="1"/>
    <col min="6" max="6" width="11.7109375" style="18" hidden="1" customWidth="1"/>
    <col min="7" max="8" width="10.140625" style="18" hidden="1" customWidth="1"/>
    <col min="9" max="16384" width="9.140625" style="18"/>
  </cols>
  <sheetData>
    <row r="1" spans="1:24" s="19" customFormat="1" ht="21" customHeight="1" x14ac:dyDescent="0.2">
      <c r="A1" s="19" t="s">
        <v>95</v>
      </c>
      <c r="X1" s="44"/>
    </row>
    <row r="2" spans="1:24" ht="13.5" thickBot="1" x14ac:dyDescent="0.25">
      <c r="A2" s="14"/>
      <c r="C2" s="84">
        <v>2013</v>
      </c>
      <c r="D2" s="84"/>
      <c r="E2" s="85"/>
      <c r="F2" s="86">
        <v>2012</v>
      </c>
      <c r="G2" s="84"/>
      <c r="H2" s="85"/>
    </row>
    <row r="3" spans="1:24" ht="65.25" customHeight="1" thickTop="1" thickBot="1" x14ac:dyDescent="0.25">
      <c r="A3" s="5"/>
      <c r="B3" s="47" t="s">
        <v>0</v>
      </c>
      <c r="C3" s="47" t="s">
        <v>42</v>
      </c>
      <c r="D3" s="47" t="s">
        <v>31</v>
      </c>
      <c r="E3" s="47" t="s">
        <v>43</v>
      </c>
      <c r="F3" s="47" t="s">
        <v>42</v>
      </c>
      <c r="G3" s="47" t="s">
        <v>31</v>
      </c>
      <c r="H3" s="47" t="s">
        <v>43</v>
      </c>
      <c r="N3" s="32"/>
      <c r="P3" s="32"/>
      <c r="Q3" s="32"/>
      <c r="R3" s="32"/>
      <c r="S3" s="32"/>
      <c r="T3" s="32"/>
      <c r="U3" s="32"/>
    </row>
    <row r="4" spans="1:24" ht="14.25" customHeight="1" thickTop="1" thickBot="1" x14ac:dyDescent="0.25">
      <c r="A4" s="21" t="s">
        <v>1</v>
      </c>
      <c r="B4" s="37">
        <v>1095.7926615004817</v>
      </c>
      <c r="C4" s="37"/>
      <c r="D4" s="37"/>
      <c r="E4" s="37"/>
      <c r="F4" s="49"/>
      <c r="G4" s="49"/>
      <c r="H4" s="49"/>
      <c r="N4" s="33"/>
      <c r="O4" s="33"/>
      <c r="P4" s="33"/>
    </row>
    <row r="5" spans="1:24" ht="13.5" customHeight="1" thickBot="1" x14ac:dyDescent="0.25">
      <c r="A5" s="21" t="s">
        <v>2</v>
      </c>
      <c r="B5" s="37">
        <v>1488.2625259997767</v>
      </c>
      <c r="C5" s="37"/>
      <c r="D5" s="37"/>
      <c r="E5" s="37"/>
      <c r="F5" s="49"/>
      <c r="G5" s="49"/>
      <c r="H5" s="49"/>
      <c r="N5" s="33"/>
      <c r="O5" s="33"/>
      <c r="P5" s="33"/>
    </row>
    <row r="6" spans="1:24" ht="13.5" customHeight="1" thickBot="1" x14ac:dyDescent="0.25">
      <c r="A6" s="21" t="s">
        <v>3</v>
      </c>
      <c r="B6" s="37">
        <v>1628.4157800003413</v>
      </c>
      <c r="C6" s="37"/>
      <c r="D6" s="37"/>
      <c r="E6" s="37"/>
      <c r="F6" s="49"/>
      <c r="G6" s="49"/>
      <c r="H6" s="49"/>
      <c r="N6" s="33"/>
      <c r="O6" s="33"/>
      <c r="P6" s="33"/>
    </row>
    <row r="7" spans="1:24" ht="13.5" thickBot="1" x14ac:dyDescent="0.25">
      <c r="A7" s="21" t="s">
        <v>4</v>
      </c>
      <c r="B7" s="37">
        <v>2226.0205859995531</v>
      </c>
      <c r="C7" s="37"/>
      <c r="D7" s="37"/>
      <c r="E7" s="37"/>
      <c r="F7" s="49"/>
      <c r="G7" s="49"/>
      <c r="H7" s="49"/>
      <c r="P7" s="32"/>
    </row>
    <row r="8" spans="1:24" ht="13.5" thickBot="1" x14ac:dyDescent="0.25">
      <c r="A8" s="21" t="s">
        <v>5</v>
      </c>
      <c r="B8" s="37">
        <v>2847.3602689999625</v>
      </c>
      <c r="C8" s="37"/>
      <c r="D8" s="37"/>
      <c r="E8" s="37"/>
      <c r="F8" s="49"/>
      <c r="G8" s="49"/>
      <c r="H8" s="49"/>
      <c r="P8" s="32"/>
    </row>
    <row r="9" spans="1:24" ht="13.5" thickBot="1" x14ac:dyDescent="0.25">
      <c r="A9" s="21" t="s">
        <v>6</v>
      </c>
      <c r="B9" s="37">
        <v>2751.9844794997389</v>
      </c>
      <c r="C9" s="37"/>
      <c r="D9" s="37"/>
      <c r="E9" s="37"/>
      <c r="F9" s="49"/>
      <c r="G9" s="49"/>
      <c r="H9" s="49"/>
      <c r="P9" s="32"/>
    </row>
    <row r="10" spans="1:24" ht="13.5" thickBot="1" x14ac:dyDescent="0.25">
      <c r="A10" s="21" t="s">
        <v>33</v>
      </c>
      <c r="B10" s="37">
        <v>2858.6834539997362</v>
      </c>
      <c r="C10" s="37"/>
      <c r="D10" s="37"/>
      <c r="E10" s="37"/>
      <c r="F10" s="49"/>
      <c r="G10" s="49"/>
      <c r="H10" s="49"/>
      <c r="P10" s="32"/>
    </row>
    <row r="11" spans="1:24" ht="23.25" thickBot="1" x14ac:dyDescent="0.25">
      <c r="A11" s="21" t="s">
        <v>41</v>
      </c>
      <c r="B11" s="37">
        <v>3086.2535315226978</v>
      </c>
      <c r="C11" s="37"/>
      <c r="D11" s="37"/>
      <c r="E11" s="37"/>
      <c r="F11" s="49">
        <v>2595.3723481417164</v>
      </c>
      <c r="G11" s="49">
        <v>0</v>
      </c>
      <c r="H11" s="49" t="s">
        <v>116</v>
      </c>
      <c r="P11" s="32"/>
    </row>
    <row r="12" spans="1:24" ht="13.5" thickBot="1" x14ac:dyDescent="0.25">
      <c r="A12" s="21" t="s">
        <v>8</v>
      </c>
      <c r="B12" s="37"/>
      <c r="C12" s="37">
        <v>3166.7291750148688</v>
      </c>
      <c r="D12" s="37">
        <v>3166.7291750148688</v>
      </c>
      <c r="E12" s="37">
        <v>3086.2535315226978</v>
      </c>
      <c r="F12" s="49">
        <v>2701.2005238045631</v>
      </c>
      <c r="G12" s="49">
        <v>0</v>
      </c>
      <c r="H12" s="49" t="s">
        <v>117</v>
      </c>
      <c r="P12" s="32"/>
    </row>
    <row r="13" spans="1:24" ht="13.5" thickBot="1" x14ac:dyDescent="0.25">
      <c r="A13" s="21" t="s">
        <v>9</v>
      </c>
      <c r="B13" s="37"/>
      <c r="C13" s="37">
        <v>3416.0203821722525</v>
      </c>
      <c r="D13" s="37">
        <v>3166.7291750148688</v>
      </c>
      <c r="E13" s="37">
        <v>3086.2535315226978</v>
      </c>
      <c r="F13" s="49">
        <v>2807.0286994674102</v>
      </c>
      <c r="G13" s="49">
        <v>0</v>
      </c>
      <c r="H13" s="49" t="s">
        <v>118</v>
      </c>
      <c r="P13" s="32"/>
    </row>
    <row r="14" spans="1:24" ht="13.5" thickBot="1" x14ac:dyDescent="0.25">
      <c r="A14" s="21" t="s">
        <v>10</v>
      </c>
      <c r="B14" s="37"/>
      <c r="C14" s="37">
        <v>3416.0203821722525</v>
      </c>
      <c r="D14" s="37">
        <v>3166.7291750148688</v>
      </c>
      <c r="E14" s="37">
        <v>3086.2535315226978</v>
      </c>
      <c r="F14" s="49">
        <v>2912.8568751302573</v>
      </c>
      <c r="G14" s="49">
        <v>0</v>
      </c>
      <c r="H14" s="49" t="s">
        <v>119</v>
      </c>
      <c r="P14" s="32"/>
    </row>
    <row r="15" spans="1:24" ht="13.5" thickBot="1" x14ac:dyDescent="0.25">
      <c r="A15" s="21" t="s">
        <v>11</v>
      </c>
      <c r="B15" s="37"/>
      <c r="C15" s="37">
        <v>3479.8556598997529</v>
      </c>
      <c r="D15" s="37">
        <v>3166.7291750148688</v>
      </c>
      <c r="E15" s="37">
        <v>3086.2535315226978</v>
      </c>
      <c r="F15" s="49">
        <v>3018.685050793104</v>
      </c>
      <c r="G15" s="49">
        <v>0</v>
      </c>
      <c r="H15" s="49" t="s">
        <v>120</v>
      </c>
      <c r="P15" s="32"/>
    </row>
    <row r="16" spans="1:24" ht="13.5" thickBot="1" x14ac:dyDescent="0.25">
      <c r="A16" s="21" t="s">
        <v>12</v>
      </c>
      <c r="B16" s="37"/>
      <c r="C16" s="37">
        <v>3479.8556598997529</v>
      </c>
      <c r="D16" s="37">
        <v>3166.7291750148688</v>
      </c>
      <c r="E16" s="37">
        <v>3086.2535315226978</v>
      </c>
      <c r="F16" s="49">
        <v>3124.5132264559506</v>
      </c>
      <c r="G16" s="49">
        <v>0</v>
      </c>
      <c r="H16" s="49" t="s">
        <v>121</v>
      </c>
      <c r="P16" s="32"/>
    </row>
    <row r="17" spans="1:21" ht="13.5" thickBot="1" x14ac:dyDescent="0.25">
      <c r="A17" s="21" t="s">
        <v>13</v>
      </c>
      <c r="B17" s="37"/>
      <c r="C17" s="37">
        <v>3479.8556598997529</v>
      </c>
      <c r="D17" s="37">
        <v>3166.7291750148688</v>
      </c>
      <c r="E17" s="37">
        <v>3086.2535315226978</v>
      </c>
      <c r="F17" s="49">
        <v>3230.3414021187982</v>
      </c>
      <c r="G17" s="49">
        <v>0</v>
      </c>
      <c r="H17" s="49" t="s">
        <v>122</v>
      </c>
      <c r="P17" s="32"/>
    </row>
    <row r="18" spans="1:21" ht="13.5" thickBot="1" x14ac:dyDescent="0.25">
      <c r="A18" s="21" t="s">
        <v>14</v>
      </c>
      <c r="B18" s="37"/>
      <c r="C18" s="37">
        <v>3479.8556598997529</v>
      </c>
      <c r="D18" s="37">
        <v>3166.7291750148688</v>
      </c>
      <c r="E18" s="37">
        <v>3086.2535315226978</v>
      </c>
      <c r="F18" s="49">
        <v>3336.1695777816449</v>
      </c>
      <c r="G18" s="49">
        <v>0</v>
      </c>
      <c r="H18" s="49" t="s">
        <v>123</v>
      </c>
      <c r="P18" s="32"/>
    </row>
    <row r="19" spans="1:21" ht="13.5" thickBot="1" x14ac:dyDescent="0.25">
      <c r="A19" s="21" t="s">
        <v>15</v>
      </c>
      <c r="B19" s="37"/>
      <c r="C19" s="37">
        <v>3479.8556598997529</v>
      </c>
      <c r="D19" s="37">
        <v>3166.7291750148688</v>
      </c>
      <c r="E19" s="37">
        <v>3086.2535315226978</v>
      </c>
      <c r="F19" s="49">
        <v>3441.9977534444929</v>
      </c>
      <c r="G19" s="49">
        <v>0</v>
      </c>
      <c r="H19" s="49" t="s">
        <v>124</v>
      </c>
      <c r="P19" s="32"/>
    </row>
    <row r="20" spans="1:21" ht="13.5" thickBot="1" x14ac:dyDescent="0.25">
      <c r="A20" s="21" t="s">
        <v>16</v>
      </c>
      <c r="B20" s="37"/>
      <c r="C20" s="37">
        <v>3479.8556598997529</v>
      </c>
      <c r="D20" s="37">
        <v>3166.7291750148688</v>
      </c>
      <c r="E20" s="37">
        <v>3086.2535315226978</v>
      </c>
      <c r="F20" s="49">
        <v>3547.8259291073391</v>
      </c>
      <c r="G20" s="49">
        <v>0</v>
      </c>
      <c r="H20" s="49" t="s">
        <v>16</v>
      </c>
      <c r="P20" s="32"/>
    </row>
    <row r="21" spans="1:21" ht="13.5" thickBot="1" x14ac:dyDescent="0.25">
      <c r="A21" s="21" t="s">
        <v>17</v>
      </c>
      <c r="B21" s="37"/>
      <c r="C21" s="37">
        <v>3479.8556598997529</v>
      </c>
      <c r="D21" s="37">
        <v>3166.7291750148688</v>
      </c>
      <c r="E21" s="37">
        <v>3086.2535315226978</v>
      </c>
      <c r="F21" s="49">
        <v>3653.6541047701862</v>
      </c>
      <c r="G21" s="49">
        <v>0</v>
      </c>
      <c r="H21" s="49" t="s">
        <v>17</v>
      </c>
      <c r="P21" s="32"/>
    </row>
    <row r="22" spans="1:21" ht="13.5" thickBot="1" x14ac:dyDescent="0.25">
      <c r="A22" s="21" t="s">
        <v>18</v>
      </c>
      <c r="B22" s="37"/>
      <c r="C22" s="37">
        <v>3479.8556598997529</v>
      </c>
      <c r="D22" s="37">
        <v>3166.7291750148688</v>
      </c>
      <c r="E22" s="37">
        <v>3086.2535315226978</v>
      </c>
      <c r="F22" s="49">
        <v>3759.4822804330333</v>
      </c>
      <c r="G22" s="49">
        <v>0</v>
      </c>
      <c r="H22" s="49" t="s">
        <v>18</v>
      </c>
      <c r="P22" s="32"/>
    </row>
    <row r="23" spans="1:21" ht="13.5" thickBot="1" x14ac:dyDescent="0.25">
      <c r="A23" s="21" t="s">
        <v>19</v>
      </c>
      <c r="B23" s="37"/>
      <c r="C23" s="37">
        <v>3479.8556598997529</v>
      </c>
      <c r="D23" s="37">
        <v>3166.7291750148688</v>
      </c>
      <c r="E23" s="37">
        <v>3086.2535315226978</v>
      </c>
      <c r="F23" s="49">
        <v>3865.3104560958809</v>
      </c>
      <c r="G23" s="49">
        <v>0</v>
      </c>
      <c r="H23" s="49" t="s">
        <v>19</v>
      </c>
      <c r="P23" s="32"/>
    </row>
    <row r="24" spans="1:21" ht="13.5" thickBot="1" x14ac:dyDescent="0.25">
      <c r="A24" s="21" t="s">
        <v>20</v>
      </c>
      <c r="B24" s="37"/>
      <c r="C24" s="37">
        <v>3479.8556598997529</v>
      </c>
      <c r="D24" s="37">
        <v>3166.7291750148688</v>
      </c>
      <c r="E24" s="37">
        <v>3086.2535315226978</v>
      </c>
      <c r="F24" s="49">
        <v>3971.1386317587276</v>
      </c>
      <c r="G24" s="49">
        <v>0</v>
      </c>
      <c r="H24" s="49" t="s">
        <v>20</v>
      </c>
      <c r="P24" s="32"/>
    </row>
    <row r="25" spans="1:21" ht="13.5" thickBot="1" x14ac:dyDescent="0.25">
      <c r="A25" s="21" t="s">
        <v>21</v>
      </c>
      <c r="B25" s="37"/>
      <c r="C25" s="37">
        <v>3479.8556598997529</v>
      </c>
      <c r="D25" s="37">
        <v>3166.7291750148688</v>
      </c>
      <c r="E25" s="37">
        <v>3086.2535315226978</v>
      </c>
      <c r="F25" s="49">
        <v>4076.9668074215742</v>
      </c>
      <c r="G25" s="49">
        <v>0</v>
      </c>
      <c r="H25" s="49" t="s">
        <v>21</v>
      </c>
      <c r="P25" s="32"/>
    </row>
    <row r="26" spans="1:21" ht="13.5" thickBot="1" x14ac:dyDescent="0.25">
      <c r="A26" s="21" t="s">
        <v>22</v>
      </c>
      <c r="B26" s="37"/>
      <c r="C26" s="37">
        <v>3479.8556598997529</v>
      </c>
      <c r="D26" s="37">
        <v>3166.7291750148688</v>
      </c>
      <c r="E26" s="37">
        <v>3086.2535315226978</v>
      </c>
      <c r="F26" s="49">
        <v>4182.7949830844227</v>
      </c>
      <c r="G26" s="49">
        <v>0</v>
      </c>
      <c r="H26" s="49" t="s">
        <v>22</v>
      </c>
      <c r="P26" s="32"/>
    </row>
    <row r="27" spans="1:21" ht="13.5" thickBot="1" x14ac:dyDescent="0.25">
      <c r="A27" s="21" t="s">
        <v>23</v>
      </c>
      <c r="B27" s="37"/>
      <c r="C27" s="37">
        <v>3479.8556598997529</v>
      </c>
      <c r="D27" s="37">
        <v>3166.7291750148688</v>
      </c>
      <c r="E27" s="37">
        <v>3086.2535315226978</v>
      </c>
      <c r="F27" s="49">
        <v>4288.6231587472685</v>
      </c>
      <c r="G27" s="49">
        <v>0</v>
      </c>
      <c r="H27" s="49" t="s">
        <v>23</v>
      </c>
      <c r="P27" s="32"/>
    </row>
    <row r="28" spans="1:21" ht="13.5" thickBot="1" x14ac:dyDescent="0.25">
      <c r="A28" s="21" t="s">
        <v>24</v>
      </c>
      <c r="B28" s="37"/>
      <c r="C28" s="37">
        <v>3479.8556598997529</v>
      </c>
      <c r="D28" s="37">
        <v>3166.7291750148688</v>
      </c>
      <c r="E28" s="37">
        <v>3086.2535315226978</v>
      </c>
      <c r="F28" s="49">
        <v>4394.451334410116</v>
      </c>
      <c r="G28" s="49">
        <v>0</v>
      </c>
      <c r="H28" s="49" t="s">
        <v>24</v>
      </c>
      <c r="P28" s="32"/>
    </row>
    <row r="29" spans="1:21" ht="13.5" thickBot="1" x14ac:dyDescent="0.25">
      <c r="A29" s="21" t="s">
        <v>25</v>
      </c>
      <c r="B29" s="37"/>
      <c r="C29" s="37">
        <v>3479.8556598997529</v>
      </c>
      <c r="D29" s="37">
        <v>3166.7291750148688</v>
      </c>
      <c r="E29" s="37">
        <v>3086.2535315226978</v>
      </c>
      <c r="F29" s="49">
        <v>4500.2795100729627</v>
      </c>
      <c r="G29" s="49">
        <v>0</v>
      </c>
      <c r="H29" s="49" t="s">
        <v>25</v>
      </c>
      <c r="P29" s="32"/>
    </row>
    <row r="30" spans="1:21" ht="13.5" thickBot="1" x14ac:dyDescent="0.25">
      <c r="A30" s="21" t="s">
        <v>26</v>
      </c>
      <c r="B30" s="37"/>
      <c r="C30" s="37">
        <v>3479.8556598997529</v>
      </c>
      <c r="D30" s="37">
        <v>3166.7291750148688</v>
      </c>
      <c r="E30" s="37">
        <v>3086.2535315226978</v>
      </c>
      <c r="F30" s="49">
        <v>4606.1076857358103</v>
      </c>
      <c r="G30" s="49">
        <v>0</v>
      </c>
      <c r="H30" s="49" t="s">
        <v>26</v>
      </c>
      <c r="P30" s="32"/>
    </row>
    <row r="31" spans="1:21" ht="13.5" thickBot="1" x14ac:dyDescent="0.25">
      <c r="A31" s="21" t="s">
        <v>53</v>
      </c>
      <c r="B31" s="48"/>
      <c r="C31" s="37">
        <v>3479.8556598997529</v>
      </c>
      <c r="D31" s="37">
        <v>3166.7291750148688</v>
      </c>
      <c r="E31" s="37">
        <v>3086.2535315226978</v>
      </c>
      <c r="F31" s="17"/>
      <c r="G31" s="17"/>
      <c r="H31" s="17"/>
      <c r="P31" s="32"/>
    </row>
    <row r="32" spans="1:21" x14ac:dyDescent="0.2">
      <c r="P32" s="32"/>
      <c r="Q32" s="32"/>
      <c r="R32" s="32"/>
      <c r="S32" s="32"/>
      <c r="T32" s="32"/>
      <c r="U32" s="32"/>
    </row>
    <row r="33" spans="1:5" ht="57" thickBot="1" x14ac:dyDescent="0.25">
      <c r="A33" s="66" t="s">
        <v>89</v>
      </c>
      <c r="B33" s="66" t="s">
        <v>0</v>
      </c>
      <c r="C33" s="66" t="s">
        <v>42</v>
      </c>
      <c r="D33" s="66" t="s">
        <v>31</v>
      </c>
      <c r="E33" s="66" t="s">
        <v>43</v>
      </c>
    </row>
    <row r="34" spans="1:5" ht="24" thickTop="1" thickBot="1" x14ac:dyDescent="0.25">
      <c r="A34" s="21" t="s">
        <v>64</v>
      </c>
      <c r="B34" s="67">
        <f>(B11/B7)^(1/4)-1</f>
        <v>8.51145975654366E-2</v>
      </c>
      <c r="C34" s="67"/>
      <c r="D34" s="67"/>
      <c r="E34" s="67"/>
    </row>
    <row r="35" spans="1:5" ht="23.25" thickBot="1" x14ac:dyDescent="0.25">
      <c r="A35" s="21" t="s">
        <v>77</v>
      </c>
      <c r="B35" s="67"/>
      <c r="C35" s="67">
        <f>(C16/C12)^(1/4)-1</f>
        <v>2.3852928372403381E-2</v>
      </c>
      <c r="D35" s="67">
        <f t="shared" ref="D35:E35" si="0">(D16/D12)^(1/4)-1</f>
        <v>0</v>
      </c>
      <c r="E35" s="67">
        <f t="shared" si="0"/>
        <v>0</v>
      </c>
    </row>
    <row r="36" spans="1:5" ht="23.25" thickBot="1" x14ac:dyDescent="0.25">
      <c r="A36" s="21" t="s">
        <v>76</v>
      </c>
      <c r="B36" s="67"/>
      <c r="C36" s="67">
        <f>(C21/C17)^(1/4)-1</f>
        <v>0</v>
      </c>
      <c r="D36" s="67">
        <f t="shared" ref="D36:E36" si="1">(D21/D17)^(1/4)-1</f>
        <v>0</v>
      </c>
      <c r="E36" s="67">
        <f t="shared" si="1"/>
        <v>0</v>
      </c>
    </row>
    <row r="37" spans="1:5" ht="23.25" thickBot="1" x14ac:dyDescent="0.25">
      <c r="A37" s="21" t="s">
        <v>75</v>
      </c>
      <c r="B37" s="67"/>
      <c r="C37" s="67">
        <f>(C21/C12)^(1/9)-1</f>
        <v>1.0531915003108905E-2</v>
      </c>
      <c r="D37" s="67">
        <f t="shared" ref="D37:E37" si="2">(D21/D12)^(1/9)-1</f>
        <v>0</v>
      </c>
      <c r="E37" s="67">
        <f t="shared" si="2"/>
        <v>0</v>
      </c>
    </row>
  </sheetData>
  <mergeCells count="2">
    <mergeCell ref="C2:E2"/>
    <mergeCell ref="F2:H2"/>
  </mergeCells>
  <pageMargins left="0.70866141732283472" right="0.70866141732283472" top="0.74803149606299213" bottom="0.74803149606299213" header="0.31496062992125984" footer="0.31496062992125984"/>
  <pageSetup paperSize="8" scale="75" orientation="landscape" r:id="rId1"/>
  <headerFooter>
    <oddHeader>&amp;C2013 National Electricity Forecasting Report</oddHeader>
    <oddFooter>&amp;L© 2013 Australian Energy Market Operator&amp;R&amp;P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ea xmlns="92028c6b-4dac-46d5-bbfa-db17390c75ff">NSW</Area>
    <FcstLevel xmlns="92028c6b-4dac-46d5-bbfa-db17390c75ff">Region</FcstLevel>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Year xmlns="92028c6b-4dac-46d5-bbfa-db17390c75ff">2012</Year>
    <TaxCatchAll xmlns="a14523ce-dede-483e-883a-2d83261080bd"/>
    <AEMODescription xmlns="a14523ce-dede-483e-883a-2d83261080bd" xsi:nil="true"/>
    <_dlc_DocId xmlns="a14523ce-dede-483e-883a-2d83261080bd">PROJECT-78-53</_dlc_DocId>
    <_dlc_DocIdUrl xmlns="a14523ce-dede-483e-883a-2d83261080bd">
      <Url>http://sharedocs/sites/ts/ef/_layouts/DocIdRedir.aspx?ID=PROJECT-78-53</Url>
      <Description>PROJECT-78-53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Transmission Services" ma:contentTypeID="0x0101009BE89D58CAF0934CA32A20BCFFD353DC03009DA2B9D1FC454C43A3B8B9032839494A" ma:contentTypeVersion="13" ma:contentTypeDescription="" ma:contentTypeScope="" ma:versionID="f22780b4c0652395a9cbbc4fd1b0ae54">
  <xsd:schema xmlns:xsd="http://www.w3.org/2001/XMLSchema" xmlns:xs="http://www.w3.org/2001/XMLSchema" xmlns:p="http://schemas.microsoft.com/office/2006/metadata/properties" xmlns:ns2="a14523ce-dede-483e-883a-2d83261080bd" xmlns:ns3="92028c6b-4dac-46d5-bbfa-db17390c75ff" targetNamespace="http://schemas.microsoft.com/office/2006/metadata/properties" ma:root="true" ma:fieldsID="66811429f76b9dc316b5fa62a7829bfe" ns2:_="" ns3:_="">
    <xsd:import namespace="a14523ce-dede-483e-883a-2d83261080bd"/>
    <xsd:import namespace="92028c6b-4dac-46d5-bbfa-db17390c75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3:Area" minOccurs="0"/>
                <xsd:element ref="ns3:FcstLevel" minOccurs="0"/>
                <xsd:element ref="ns3:Year"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8e1015e2-5d1b-4119-bde6-38d7ef7db030}" ma:internalName="TaxCatchAll" ma:showField="CatchAllData" ma:web="0950ef77-c556-440f-8a81-e17e157ef47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8e1015e2-5d1b-4119-bde6-38d7ef7db030}" ma:internalName="TaxCatchAllLabel" ma:readOnly="true" ma:showField="CatchAllDataLabel" ma:web="0950ef77-c556-440f-8a81-e17e157ef475">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22"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028c6b-4dac-46d5-bbfa-db17390c75ff" elementFormDefault="qualified">
    <xsd:import namespace="http://schemas.microsoft.com/office/2006/documentManagement/types"/>
    <xsd:import namespace="http://schemas.microsoft.com/office/infopath/2007/PartnerControls"/>
    <xsd:element name="Area" ma:index="19" nillable="true" ma:displayName="Area" ma:default="ACT" ma:description="Describes the geographical scope of this forecast document.  If the scope is broader than a state, please choose “Other”." ma:format="Dropdown" ma:internalName="Area">
      <xsd:simpleType>
        <xsd:restriction base="dms:Choice">
          <xsd:enumeration value="ACT"/>
          <xsd:enumeration value="NSW"/>
          <xsd:enumeration value="NT"/>
          <xsd:enumeration value="QLD"/>
          <xsd:enumeration value="SA"/>
          <xsd:enumeration value="Vic"/>
          <xsd:enumeration value="Tas"/>
          <xsd:enumeration value="WA"/>
          <xsd:enumeration value="Other"/>
        </xsd:restriction>
      </xsd:simpleType>
    </xsd:element>
    <xsd:element name="FcstLevel" ma:index="20" nillable="true" ma:displayName="FcstLevel" ma:default="Region" ma:description="The level of detail at which forecasts are made." ma:format="Dropdown" ma:internalName="FcstLevel">
      <xsd:simpleType>
        <xsd:restriction base="dms:Choice">
          <xsd:enumeration value="Connection Point"/>
          <xsd:enumeration value="Globe"/>
          <xsd:enumeration value="Load Trace"/>
          <xsd:enumeration value="Nation"/>
          <xsd:enumeration value="Pipeline"/>
          <xsd:enumeration value="Region"/>
          <xsd:enumeration value="Other"/>
        </xsd:restriction>
      </xsd:simpleType>
    </xsd:element>
    <xsd:element name="Year" ma:index="21" nillable="true" ma:displayName="Year" ma:default="2011" ma:description="The year in which the forecast document was created and approved."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EF83F5-9FED-4262-A389-079E834421D5}">
  <ds:schemaRefs>
    <ds:schemaRef ds:uri="Microsoft.SharePoint.Taxonomy.ContentTypeSync"/>
  </ds:schemaRefs>
</ds:datastoreItem>
</file>

<file path=customXml/itemProps2.xml><?xml version="1.0" encoding="utf-8"?>
<ds:datastoreItem xmlns:ds="http://schemas.openxmlformats.org/officeDocument/2006/customXml" ds:itemID="{9BFA9D28-FAFB-4166-A8FD-F9A2688D7CF8}">
  <ds:schemaRefs>
    <ds:schemaRef ds:uri="http://schemas.microsoft.com/office/infopath/2007/PartnerControls"/>
    <ds:schemaRef ds:uri="a14523ce-dede-483e-883a-2d83261080bd"/>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92028c6b-4dac-46d5-bbfa-db17390c75ff"/>
    <ds:schemaRef ds:uri="http://purl.org/dc/dcmitype/"/>
    <ds:schemaRef ds:uri="http://purl.org/dc/elements/1.1/"/>
  </ds:schemaRefs>
</ds:datastoreItem>
</file>

<file path=customXml/itemProps3.xml><?xml version="1.0" encoding="utf-8"?>
<ds:datastoreItem xmlns:ds="http://schemas.openxmlformats.org/officeDocument/2006/customXml" ds:itemID="{4B45E919-0406-4CFC-9BB5-61CC6E3FA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92028c6b-4dac-46d5-bbfa-db17390c7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706441-29C1-4236-8D4C-22F3337CB03B}">
  <ds:schemaRefs>
    <ds:schemaRef ds:uri="http://schemas.microsoft.com/sharepoint/v3/contenttype/forms"/>
  </ds:schemaRefs>
</ds:datastoreItem>
</file>

<file path=customXml/itemProps5.xml><?xml version="1.0" encoding="utf-8"?>
<ds:datastoreItem xmlns:ds="http://schemas.openxmlformats.org/officeDocument/2006/customXml" ds:itemID="{A5EEC007-F0C1-421D-9153-C1057D2748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TOC</vt:lpstr>
      <vt:lpstr>Summary</vt:lpstr>
      <vt:lpstr>NAT</vt:lpstr>
      <vt:lpstr>OP</vt:lpstr>
      <vt:lpstr>R+C</vt:lpstr>
      <vt:lpstr>IND</vt:lpstr>
      <vt:lpstr>PV</vt:lpstr>
      <vt:lpstr>EE</vt:lpstr>
      <vt:lpstr>SNSG</vt:lpstr>
      <vt:lpstr>TX</vt:lpstr>
      <vt:lpstr>AUX</vt:lpstr>
      <vt:lpstr>Breakdown</vt:lpstr>
      <vt:lpstr>NEFR 2012</vt:lpstr>
      <vt:lpstr>AUX!Print_Area</vt:lpstr>
      <vt:lpstr>Breakdown!Print_Area</vt:lpstr>
      <vt:lpstr>EE!Print_Area</vt:lpstr>
      <vt:lpstr>IND!Print_Area</vt:lpstr>
      <vt:lpstr>NAT!Print_Area</vt:lpstr>
      <vt:lpstr>OP!Print_Area</vt:lpstr>
      <vt:lpstr>PV!Print_Area</vt:lpstr>
      <vt:lpstr>'R+C'!Print_Area</vt:lpstr>
      <vt:lpstr>SNSG!Print_Area</vt:lpstr>
      <vt:lpstr>Summary!Print_Area</vt:lpstr>
      <vt:lpstr>TOC!Print_Area</vt:lpstr>
      <vt:lpstr>TX!Print_Area</vt:lpstr>
      <vt:lpstr>Breakdown!Print_Titles</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NEFR 2013 NEM Forecast</dc:title>
  <dc:creator>AEMO</dc:creator>
  <cp:lastModifiedBy>Veronica Rodriguez</cp:lastModifiedBy>
  <cp:lastPrinted>2013-06-25T00:35:08Z</cp:lastPrinted>
  <dcterms:created xsi:type="dcterms:W3CDTF">2012-04-23T05:50:52Z</dcterms:created>
  <dcterms:modified xsi:type="dcterms:W3CDTF">2013-06-26T08:27:46Z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0x0101009BE89D58CAF0934CA32A20BCFFD353DC03009DA2B9D1FC454C43A3B8B9032839494A</vt:lpwstr>
  </property>
  <property fmtid="{D5CDD505-2E9C-101B-9397-08002B2CF9AE}" pid="3" name="_dlc_DocIdItemGuid">
    <vt:lpwstr>4ae91788-e667-4180-ae3c-9c590972d8c5</vt:lpwstr>
  </property>
  <property fmtid="{D5CDD505-2E9C-101B-9397-08002B2CF9AE}" pid="4" name="AEMOKeywords">
    <vt:lpwstr/>
  </property>
</Properties>
</file>